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ownloads\"/>
    </mc:Choice>
  </mc:AlternateContent>
  <xr:revisionPtr revIDLastSave="0" documentId="13_ncr:1_{A68124AA-EF3C-41BE-9FF7-B3393674F6D9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45" i="1"/>
  <c r="H45" i="1"/>
  <c r="G44" i="1"/>
  <c r="I44" i="1" s="1"/>
  <c r="F44" i="1"/>
  <c r="K29" i="1"/>
  <c r="J29" i="1"/>
  <c r="G29" i="1"/>
  <c r="F29" i="1"/>
  <c r="C29" i="1"/>
  <c r="B29" i="1"/>
  <c r="H44" i="1" l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41" i="1" l="1"/>
  <c r="L18" i="1"/>
  <c r="H41" i="1"/>
  <c r="H18" i="1"/>
  <c r="G22" i="1"/>
  <c r="L29" i="1"/>
  <c r="K22" i="1"/>
  <c r="L23" i="1"/>
  <c r="J22" i="1"/>
  <c r="H23" i="1"/>
  <c r="H20" i="1"/>
  <c r="F8" i="1"/>
  <c r="L9" i="1"/>
  <c r="D9" i="1"/>
  <c r="H9" i="1"/>
  <c r="D20" i="1"/>
  <c r="D18" i="1"/>
  <c r="H27" i="1"/>
  <c r="J8" i="1"/>
  <c r="B8" i="1"/>
  <c r="K8" i="1"/>
  <c r="K43" i="1" s="1"/>
  <c r="D41" i="1"/>
  <c r="C8" i="1"/>
  <c r="D27" i="1"/>
  <c r="D29" i="1"/>
  <c r="G8" i="1"/>
  <c r="D23" i="1"/>
  <c r="B22" i="1"/>
  <c r="F22" i="1"/>
  <c r="H29" i="1"/>
  <c r="L27" i="1"/>
  <c r="L20" i="1"/>
  <c r="C22" i="1"/>
  <c r="L22" i="1" l="1"/>
  <c r="L8" i="1"/>
  <c r="J43" i="1"/>
  <c r="D8" i="1"/>
  <c r="G43" i="1"/>
  <c r="H8" i="1"/>
  <c r="F43" i="1"/>
  <c r="H22" i="1"/>
  <c r="D22" i="1"/>
  <c r="B43" i="1"/>
  <c r="L43" i="1"/>
  <c r="C43" i="1"/>
  <c r="H43" i="1" l="1"/>
  <c r="D43" i="1"/>
  <c r="B44" i="1" l="1"/>
  <c r="E21" i="1"/>
  <c r="E35" i="1"/>
  <c r="E8" i="1"/>
  <c r="E22" i="1"/>
  <c r="E36" i="1"/>
  <c r="E9" i="1"/>
  <c r="E23" i="1"/>
  <c r="E37" i="1"/>
  <c r="E10" i="1"/>
  <c r="E24" i="1"/>
  <c r="E38" i="1"/>
  <c r="E11" i="1"/>
  <c r="E25" i="1"/>
  <c r="E39" i="1"/>
  <c r="E12" i="1"/>
  <c r="E26" i="1"/>
  <c r="E40" i="1"/>
  <c r="E13" i="1"/>
  <c r="E27" i="1"/>
  <c r="E41" i="1"/>
  <c r="E14" i="1"/>
  <c r="E28" i="1"/>
  <c r="E42" i="1"/>
  <c r="E15" i="1"/>
  <c r="E29" i="1"/>
  <c r="E43" i="1"/>
  <c r="D45" i="1"/>
  <c r="E16" i="1"/>
  <c r="E30" i="1"/>
  <c r="E45" i="1"/>
  <c r="E17" i="1"/>
  <c r="E31" i="1"/>
  <c r="E18" i="1"/>
  <c r="E32" i="1"/>
  <c r="E19" i="1"/>
  <c r="E33" i="1"/>
  <c r="E20" i="1"/>
  <c r="E34" i="1"/>
  <c r="C44" i="1"/>
  <c r="E44" i="1" s="1"/>
  <c r="D44" i="1" l="1"/>
  <c r="M17" i="1"/>
  <c r="M32" i="1"/>
  <c r="M34" i="1"/>
  <c r="M43" i="1"/>
  <c r="M31" i="1"/>
  <c r="M18" i="1"/>
  <c r="M19" i="1"/>
  <c r="M33" i="1"/>
  <c r="M20" i="1"/>
  <c r="M21" i="1"/>
  <c r="M35" i="1"/>
  <c r="M8" i="1"/>
  <c r="M22" i="1"/>
  <c r="M36" i="1"/>
  <c r="M9" i="1"/>
  <c r="M23" i="1"/>
  <c r="M37" i="1"/>
  <c r="M10" i="1"/>
  <c r="M24" i="1"/>
  <c r="M38" i="1"/>
  <c r="M11" i="1"/>
  <c r="M25" i="1"/>
  <c r="M39" i="1"/>
  <c r="L45" i="1"/>
  <c r="M12" i="1"/>
  <c r="M26" i="1"/>
  <c r="M40" i="1"/>
  <c r="M45" i="1"/>
  <c r="M13" i="1"/>
  <c r="M27" i="1"/>
  <c r="M41" i="1"/>
  <c r="M14" i="1"/>
  <c r="M28" i="1"/>
  <c r="M42" i="1"/>
  <c r="M15" i="1"/>
  <c r="M29" i="1"/>
  <c r="M16" i="1"/>
  <c r="M30" i="1"/>
  <c r="J44" i="1"/>
  <c r="K44" i="1"/>
  <c r="M44" i="1" s="1"/>
  <c r="L44" i="1" l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<sst xmlns="http://schemas.openxmlformats.org/spreadsheetml/2006/main" count="52" uniqueCount="48">
  <si>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</si>
  <si>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</si>
  <si>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</si>
  <si>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</si>
  <si>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</si>
  <si>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</si>
  <si>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</si>
  <si>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</si>
  <si>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</si>
  <si>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</si>
  <si>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</si>
  <si>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</si>
  <si>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('26/'25)</t>
  </si>
  <si>
    <t xml:space="preserve"> Pay(26)  (%)</t>
  </si>
  <si>
    <t>1 - 31 AĞUSTOS İHRACAT RAKAMLARI</t>
  </si>
  <si>
    <t xml:space="preserve">SEKTÖREL BAZDA İHRACAT RAKAMLARI -1.000 $ </t>
  </si>
  <si>
    <t>1 - 31 AĞUSTOS</t>
  </si>
  <si>
    <t>1 OCAK  -  31 AĞUSTOS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</si>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</sst>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134302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23" sqref="F23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2025</v>
      </c>
      <c r="C7" s="5">
        <v>2026</v>
      </c>
      <c r="D7" s="6" t="s">
        <v>12</v>
      </c>
      <c r="E7" s="6" t="s">
        <v>13</v>
      </c>
      <c r="F7" s="4">
        <v>2025</v>
      </c>
      <c r="G7" s="5">
        <v>2026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2703922.4665000001</v>
      </c>
      <c r="C8" s="7">
        <f>C9+C18+C20</f>
        <v>2820808.6330599999</v>
      </c>
      <c r="D8" s="9">
        <f t="shared" ref="D8:D43" si="0">(C8-B8)/B8*100</f>
        <v>4.3228372117969451</v>
      </c>
      <c r="E8" s="9">
        <f t="shared" ref="E8:E44" si="1">C8/C$45*100</f>
        <v>12.020429192199959</v>
      </c>
      <c r="F8" s="7">
        <f>F9+F18+F20</f>
        <v>23079309.399810001</v>
      </c>
      <c r="G8" s="7">
        <f>G9+G18+G20</f>
        <v>23973347.435650002</v>
      </c>
      <c r="H8" s="9">
        <f t="shared" ref="H8:H43" si="2">(G8-F8)/F8*100</f>
        <v>3.8737642463745519</v>
      </c>
      <c r="I8" s="9">
        <f t="shared" ref="I8:I44" si="3">G8/G$45*100</f>
        <v>12.958129530150908</v>
      </c>
      <c r="J8" s="7">
        <f>J9+J18+J20</f>
        <v>36150557.801459998</v>
      </c>
      <c r="K8" s="7">
        <f>K9+K18+K20</f>
        <v>37258170.761990003</v>
      </c>
      <c r="L8" s="9">
        <f t="shared" ref="L8:L43" si="4">(K8-J8)/J8*100</f>
        <v>3.063888990629275</v>
      </c>
      <c r="M8" s="9">
        <f t="shared" ref="M8:M44" si="5">K8/K$45*100</f>
        <v>13.293480453101056</v>
      </c>
    </row>
    <row r="9" spans="1:13" ht="15.75" x14ac:dyDescent="0.25">
      <c r="A9" s="8" t="s">
        <v>2</v>
      </c>
      <c r="B9" s="7">
        <f>B10+B11+B12+B13+B14+B15+B16+B17</f>
        <v>1710372.9464499999</v>
      </c>
      <c r="C9" s="7">
        <f>C10+C11+C12+C13+C14+C15+C16+C17</f>
        <v>1785160.28737</v>
      </c>
      <c r="D9" s="9">
        <f t="shared" si="0"/>
        <v>4.3725750617855903</v>
      </c>
      <c r="E9" s="9">
        <f t="shared" si="1"/>
        <v>7.6071778069469591</v>
      </c>
      <c r="F9" s="7">
        <f>F10+F11+F12+F13+F14+F15+F16+F17</f>
        <v>15408352.34275</v>
      </c>
      <c r="G9" s="7">
        <f>G10+G11+G12+G13+G14+G15+G16+G17</f>
        <v>16177433.816990003</v>
      </c>
      <c r="H9" s="9">
        <f t="shared" si="2"/>
        <v>4.991328450519724</v>
      </c>
      <c r="I9" s="9">
        <f t="shared" si="3"/>
        <v>8.7442641637215441</v>
      </c>
      <c r="J9" s="7">
        <f>J10+J11+J12+J13+J14+J15+J16+J17</f>
        <v>24359145.02355</v>
      </c>
      <c r="K9" s="7">
        <f>K10+K11+K12+K13+K14+K15+K16+K17</f>
        <v>25105450.821729999</v>
      </c>
      <c r="L9" s="9">
        <f t="shared" si="4"/>
        <v>3.063760232382883</v>
      </c>
      <c r="M9" s="9">
        <f t="shared" si="5"/>
        <v>8.9574665889241896</v>
      </c>
    </row>
    <row r="10" spans="1:13" ht="14.25" x14ac:dyDescent="0.2">
      <c r="A10" s="10" t="s">
        <v>20</v>
      </c>
      <c r="B10" s="11">
        <v>955103.80157999997</v>
      </c>
      <c r="C10" s="11">
        <v>958369.86173</v>
      </c>
      <c r="D10" s="12">
        <f t="shared" si="0"/>
        <v>0.34195865879678072</v>
      </c>
      <c r="E10" s="12">
        <f t="shared" si="1"/>
        <v>4.0839413662624366</v>
      </c>
      <c r="F10" s="11">
        <v>8043269.9753099997</v>
      </c>
      <c r="G10" s="11">
        <v>7893494.2244499996</v>
      </c>
      <c r="H10" s="12">
        <f t="shared" si="2"/>
        <v>-1.8621251222420574</v>
      </c>
      <c r="I10" s="12">
        <f t="shared" si="3"/>
        <v>4.266609862493234</v>
      </c>
      <c r="J10" s="11">
        <v>12202581.11022</v>
      </c>
      <c r="K10" s="11">
        <v>12210373.027480001</v>
      </c>
      <c r="L10" s="12">
        <f t="shared" si="4"/>
        <v>6.3854664760019789E-2</v>
      </c>
      <c r="M10" s="12">
        <f t="shared" si="5"/>
        <v>4.3565841222530306</v>
      </c>
    </row>
    <row r="11" spans="1:13" ht="14.25" x14ac:dyDescent="0.2">
      <c r="A11" s="10" t="s">
        <v>21</v>
      </c>
      <c r="B11" s="11">
        <v>177463.01910999999</v>
      </c>
      <c r="C11" s="11">
        <v>249138.95728999999</v>
      </c>
      <c r="D11" s="12">
        <f t="shared" si="0"/>
        <v>40.389225056276004</v>
      </c>
      <c r="E11" s="12">
        <f t="shared" si="1"/>
        <v>1.0616662045146525</v>
      </c>
      <c r="F11" s="11">
        <v>1989651.00447</v>
      </c>
      <c r="G11" s="11">
        <v>2897649.2187999999</v>
      </c>
      <c r="H11" s="12">
        <f t="shared" si="2"/>
        <v>45.636054377881763</v>
      </c>
      <c r="I11" s="12">
        <f t="shared" si="3"/>
        <v>1.5662440971557599</v>
      </c>
      <c r="J11" s="11">
        <v>3255167.9359900001</v>
      </c>
      <c r="K11" s="11">
        <v>4611238.3945899997</v>
      </c>
      <c r="L11" s="12">
        <f t="shared" si="4"/>
        <v>41.659001479061182</v>
      </c>
      <c r="M11" s="12">
        <f t="shared" si="5"/>
        <v>1.6452607900334069</v>
      </c>
    </row>
    <row r="12" spans="1:13" ht="14.25" x14ac:dyDescent="0.2">
      <c r="A12" s="10" t="s">
        <v>22</v>
      </c>
      <c r="B12" s="11">
        <v>209391.82273000001</v>
      </c>
      <c r="C12" s="11">
        <v>201066.44171000001</v>
      </c>
      <c r="D12" s="12">
        <f t="shared" si="0"/>
        <v>-3.9759819230071609</v>
      </c>
      <c r="E12" s="12">
        <f t="shared" si="1"/>
        <v>0.85681279374163299</v>
      </c>
      <c r="F12" s="11">
        <v>1675048.8574099999</v>
      </c>
      <c r="G12" s="11">
        <v>1596871.9511200001</v>
      </c>
      <c r="H12" s="12">
        <f t="shared" si="2"/>
        <v>-4.6671418534548783</v>
      </c>
      <c r="I12" s="12">
        <f t="shared" si="3"/>
        <v>0.86314494215800042</v>
      </c>
      <c r="J12" s="11">
        <v>2668812.3463400002</v>
      </c>
      <c r="K12" s="11">
        <v>2507128.5877800002</v>
      </c>
      <c r="L12" s="12">
        <f t="shared" si="4"/>
        <v>-6.0582662839420882</v>
      </c>
      <c r="M12" s="12">
        <f t="shared" si="5"/>
        <v>0.89452767523051024</v>
      </c>
    </row>
    <row r="13" spans="1:13" ht="14.25" x14ac:dyDescent="0.2">
      <c r="A13" s="10" t="s">
        <v>23</v>
      </c>
      <c r="B13" s="11">
        <v>111091.95636</v>
      </c>
      <c r="C13" s="11">
        <v>100958.51976</v>
      </c>
      <c r="D13" s="12">
        <f t="shared" si="0"/>
        <v>-9.121665449082565</v>
      </c>
      <c r="E13" s="12">
        <f t="shared" si="1"/>
        <v>0.43021874078991706</v>
      </c>
      <c r="F13" s="11">
        <v>1093546.7617899999</v>
      </c>
      <c r="G13" s="11">
        <v>960178.02049999998</v>
      </c>
      <c r="H13" s="12">
        <f t="shared" si="2"/>
        <v>-12.195979719394156</v>
      </c>
      <c r="I13" s="12">
        <f t="shared" si="3"/>
        <v>0.51899765750445959</v>
      </c>
      <c r="J13" s="11">
        <v>1893526.4311200001</v>
      </c>
      <c r="K13" s="11">
        <v>1600733.3596600001</v>
      </c>
      <c r="L13" s="12">
        <f t="shared" si="4"/>
        <v>-15.462845759529015</v>
      </c>
      <c r="M13" s="12">
        <f t="shared" si="5"/>
        <v>0.57113157173501661</v>
      </c>
    </row>
    <row r="14" spans="1:13" ht="14.25" x14ac:dyDescent="0.2">
      <c r="A14" s="10" t="s">
        <v>24</v>
      </c>
      <c r="B14" s="11">
        <v>122819.55160999999</v>
      </c>
      <c r="C14" s="11">
        <v>116132.59733</v>
      </c>
      <c r="D14" s="12">
        <f t="shared" si="0"/>
        <v>-5.4445356560441454</v>
      </c>
      <c r="E14" s="12">
        <f t="shared" si="1"/>
        <v>0.49488066888011484</v>
      </c>
      <c r="F14" s="11">
        <v>1457354.54675</v>
      </c>
      <c r="G14" s="11">
        <v>1731750.1054400001</v>
      </c>
      <c r="H14" s="12">
        <f t="shared" si="2"/>
        <v>18.828332426170483</v>
      </c>
      <c r="I14" s="12">
        <f t="shared" si="3"/>
        <v>0.93604959592642634</v>
      </c>
      <c r="J14" s="11">
        <v>2546249.77593</v>
      </c>
      <c r="K14" s="11">
        <v>2512743.7596999998</v>
      </c>
      <c r="L14" s="12">
        <f t="shared" si="4"/>
        <v>-1.3158966785873294</v>
      </c>
      <c r="M14" s="12">
        <f t="shared" si="5"/>
        <v>0.89653113317363264</v>
      </c>
    </row>
    <row r="15" spans="1:13" ht="14.25" x14ac:dyDescent="0.2">
      <c r="A15" s="10" t="s">
        <v>25</v>
      </c>
      <c r="B15" s="11">
        <v>32493.5124</v>
      </c>
      <c r="C15" s="11">
        <v>25295.753929999999</v>
      </c>
      <c r="D15" s="12">
        <f t="shared" si="0"/>
        <v>-22.151370961053754</v>
      </c>
      <c r="E15" s="12">
        <f t="shared" si="1"/>
        <v>0.10779384869119238</v>
      </c>
      <c r="F15" s="11">
        <v>345420.89383000002</v>
      </c>
      <c r="G15" s="11">
        <v>242045.16853</v>
      </c>
      <c r="H15" s="12">
        <f t="shared" si="2"/>
        <v>-29.927467372855769</v>
      </c>
      <c r="I15" s="12">
        <f t="shared" si="3"/>
        <v>0.13083081761434898</v>
      </c>
      <c r="J15" s="11">
        <v>607840.02165999997</v>
      </c>
      <c r="K15" s="11">
        <v>392363.69526000001</v>
      </c>
      <c r="L15" s="12">
        <f t="shared" si="4"/>
        <v>-35.449512819432002</v>
      </c>
      <c r="M15" s="12">
        <f t="shared" si="5"/>
        <v>0.13999289301573653</v>
      </c>
    </row>
    <row r="16" spans="1:13" ht="14.25" x14ac:dyDescent="0.2">
      <c r="A16" s="10" t="s">
        <v>26</v>
      </c>
      <c r="B16" s="11">
        <v>92607.31035</v>
      </c>
      <c r="C16" s="11">
        <v>125925.07401</v>
      </c>
      <c r="D16" s="12">
        <f t="shared" si="0"/>
        <v>35.977466070528195</v>
      </c>
      <c r="E16" s="12">
        <f t="shared" si="1"/>
        <v>0.53660975718785953</v>
      </c>
      <c r="F16" s="11">
        <v>692937.31756</v>
      </c>
      <c r="G16" s="11">
        <v>743809.58964000002</v>
      </c>
      <c r="H16" s="12">
        <f t="shared" si="2"/>
        <v>7.3415402505862444</v>
      </c>
      <c r="I16" s="12">
        <f t="shared" si="3"/>
        <v>0.40204568987268685</v>
      </c>
      <c r="J16" s="11">
        <v>1031135.33743</v>
      </c>
      <c r="K16" s="11">
        <v>1110486.9888299999</v>
      </c>
      <c r="L16" s="12">
        <f t="shared" si="4"/>
        <v>7.6955612439561909</v>
      </c>
      <c r="M16" s="12">
        <f t="shared" si="5"/>
        <v>0.39621475712636911</v>
      </c>
    </row>
    <row r="17" spans="1:13" ht="14.25" x14ac:dyDescent="0.2">
      <c r="A17" s="10" t="s">
        <v>27</v>
      </c>
      <c r="B17" s="11">
        <v>9401.9723099999992</v>
      </c>
      <c r="C17" s="11">
        <v>8273.0816099999993</v>
      </c>
      <c r="D17" s="12">
        <f t="shared" si="0"/>
        <v>-12.006956229804084</v>
      </c>
      <c r="E17" s="12">
        <f t="shared" si="1"/>
        <v>3.5254426879152763E-2</v>
      </c>
      <c r="F17" s="11">
        <v>111122.98563</v>
      </c>
      <c r="G17" s="11">
        <v>111635.53851</v>
      </c>
      <c r="H17" s="12">
        <f t="shared" si="2"/>
        <v>0.46124829808534995</v>
      </c>
      <c r="I17" s="12">
        <f t="shared" si="3"/>
        <v>6.0341500996625747E-2</v>
      </c>
      <c r="J17" s="11">
        <v>153832.06486000001</v>
      </c>
      <c r="K17" s="11">
        <v>160383.00842999999</v>
      </c>
      <c r="L17" s="12">
        <f t="shared" si="4"/>
        <v>4.2585033074618597</v>
      </c>
      <c r="M17" s="12">
        <f t="shared" si="5"/>
        <v>5.7223646356487717E-2</v>
      </c>
    </row>
    <row r="18" spans="1:13" ht="15.75" x14ac:dyDescent="0.25">
      <c r="A18" s="8" t="s">
        <v>3</v>
      </c>
      <c r="B18" s="7">
        <f>B19</f>
        <v>337983.60911000002</v>
      </c>
      <c r="C18" s="7">
        <f>C19</f>
        <v>387141.47827999998</v>
      </c>
      <c r="D18" s="9">
        <f t="shared" si="0"/>
        <v>14.544453590351791</v>
      </c>
      <c r="E18" s="9">
        <f t="shared" si="1"/>
        <v>1.6497420890193988</v>
      </c>
      <c r="F18" s="7">
        <f>F19</f>
        <v>2509911.38576</v>
      </c>
      <c r="G18" s="7">
        <f>G19</f>
        <v>2674907.0991699998</v>
      </c>
      <c r="H18" s="9">
        <f t="shared" si="2"/>
        <v>6.573766482199499</v>
      </c>
      <c r="I18" s="9">
        <f t="shared" si="3"/>
        <v>1.4458470084415758</v>
      </c>
      <c r="J18" s="7">
        <f>J19</f>
        <v>3902786.8177499999</v>
      </c>
      <c r="K18" s="7">
        <f>K19</f>
        <v>4208878.1253000004</v>
      </c>
      <c r="L18" s="9">
        <f t="shared" si="4"/>
        <v>7.8428907814766458</v>
      </c>
      <c r="M18" s="9">
        <f t="shared" si="5"/>
        <v>1.5017011824219728</v>
      </c>
    </row>
    <row r="19" spans="1:13" ht="14.25" x14ac:dyDescent="0.2">
      <c r="A19" s="10" t="s">
        <v>28</v>
      </c>
      <c r="B19" s="11">
        <v>337983.60911000002</v>
      </c>
      <c r="C19" s="11">
        <v>387141.47827999998</v>
      </c>
      <c r="D19" s="12">
        <f t="shared" si="0"/>
        <v>14.544453590351791</v>
      </c>
      <c r="E19" s="12">
        <f t="shared" si="1"/>
        <v>1.6497420890193988</v>
      </c>
      <c r="F19" s="11">
        <v>2509911.38576</v>
      </c>
      <c r="G19" s="11">
        <v>2674907.0991699998</v>
      </c>
      <c r="H19" s="12">
        <f t="shared" si="2"/>
        <v>6.573766482199499</v>
      </c>
      <c r="I19" s="12">
        <f t="shared" si="3"/>
        <v>1.4458470084415758</v>
      </c>
      <c r="J19" s="11">
        <v>3902786.8177499999</v>
      </c>
      <c r="K19" s="11">
        <v>4208878.1253000004</v>
      </c>
      <c r="L19" s="12">
        <f t="shared" si="4"/>
        <v>7.8428907814766458</v>
      </c>
      <c r="M19" s="12">
        <f t="shared" si="5"/>
        <v>1.5017011824219728</v>
      </c>
    </row>
    <row r="20" spans="1:13" ht="15.75" x14ac:dyDescent="0.25">
      <c r="A20" s="8" t="s">
        <v>11</v>
      </c>
      <c r="B20" s="7">
        <f>B21</f>
        <v>655565.91093999997</v>
      </c>
      <c r="C20" s="7">
        <f>C21</f>
        <v>648506.86740999995</v>
      </c>
      <c r="D20" s="9">
        <f t="shared" si="0"/>
        <v>-1.0767862410475606</v>
      </c>
      <c r="E20" s="9">
        <f t="shared" si="1"/>
        <v>2.763509296233603</v>
      </c>
      <c r="F20" s="7">
        <f>F21</f>
        <v>5161045.6712999996</v>
      </c>
      <c r="G20" s="7">
        <f>G21</f>
        <v>5121006.5194899999</v>
      </c>
      <c r="H20" s="9">
        <f t="shared" si="2"/>
        <v>-0.77579533993766003</v>
      </c>
      <c r="I20" s="9">
        <f t="shared" si="3"/>
        <v>2.7680183579877888</v>
      </c>
      <c r="J20" s="7">
        <f>J21</f>
        <v>7888625.9601600002</v>
      </c>
      <c r="K20" s="7">
        <f>K21</f>
        <v>7943841.8149600001</v>
      </c>
      <c r="L20" s="9">
        <f t="shared" si="4"/>
        <v>0.69994261458024498</v>
      </c>
      <c r="M20" s="9">
        <f t="shared" si="5"/>
        <v>2.8343126817548914</v>
      </c>
    </row>
    <row r="21" spans="1:13" ht="14.25" x14ac:dyDescent="0.2">
      <c r="A21" s="10" t="s">
        <v>29</v>
      </c>
      <c r="B21" s="11">
        <v>655565.91093999997</v>
      </c>
      <c r="C21" s="11">
        <v>648506.86740999995</v>
      </c>
      <c r="D21" s="12">
        <f t="shared" si="0"/>
        <v>-1.0767862410475606</v>
      </c>
      <c r="E21" s="12">
        <f t="shared" si="1"/>
        <v>2.763509296233603</v>
      </c>
      <c r="F21" s="11">
        <v>5161045.6712999996</v>
      </c>
      <c r="G21" s="11">
        <v>5121006.5194899999</v>
      </c>
      <c r="H21" s="12">
        <f t="shared" si="2"/>
        <v>-0.77579533993766003</v>
      </c>
      <c r="I21" s="12">
        <f t="shared" si="3"/>
        <v>2.7680183579877888</v>
      </c>
      <c r="J21" s="11">
        <v>7888625.9601600002</v>
      </c>
      <c r="K21" s="11">
        <v>7943841.8149600001</v>
      </c>
      <c r="L21" s="12">
        <f t="shared" si="4"/>
        <v>0.69994261458024498</v>
      </c>
      <c r="M21" s="12">
        <f t="shared" si="5"/>
        <v>2.8343126817548914</v>
      </c>
    </row>
    <row r="22" spans="1:13" ht="16.5" x14ac:dyDescent="0.25">
      <c r="A22" s="17" t="s">
        <v>4</v>
      </c>
      <c r="B22" s="7">
        <f>B23+B27+B29</f>
        <v>15335147.155220002</v>
      </c>
      <c r="C22" s="7">
        <f>C23+C27+C29</f>
        <v>16728896.663190003</v>
      </c>
      <c r="D22" s="9">
        <f t="shared" si="0"/>
        <v>9.088595589352245</v>
      </c>
      <c r="E22" s="9">
        <f t="shared" si="1"/>
        <v>71.287543382680923</v>
      </c>
      <c r="F22" s="7">
        <f>F23+F27+F29</f>
        <v>126893807.98713002</v>
      </c>
      <c r="G22" s="7">
        <f>G23+G27+G29</f>
        <v>132459238.95758</v>
      </c>
      <c r="H22" s="9">
        <f t="shared" si="2"/>
        <v>4.3858964111270495</v>
      </c>
      <c r="I22" s="9">
        <f t="shared" si="3"/>
        <v>71.597176009099741</v>
      </c>
      <c r="J22" s="7">
        <f>J23+J27+J29</f>
        <v>190873108.68751001</v>
      </c>
      <c r="K22" s="7">
        <f>K23+K27+K29</f>
        <v>200182424.15686002</v>
      </c>
      <c r="L22" s="9">
        <f t="shared" si="4"/>
        <v>4.8772273545305209</v>
      </c>
      <c r="M22" s="9">
        <f t="shared" si="5"/>
        <v>71.423826993096043</v>
      </c>
    </row>
    <row r="23" spans="1:13" ht="15.75" x14ac:dyDescent="0.25">
      <c r="A23" s="8" t="s">
        <v>5</v>
      </c>
      <c r="B23" s="7">
        <f>B24+B25+B26</f>
        <v>1117792.8324899999</v>
      </c>
      <c r="C23" s="7">
        <f>C24+C25+C26</f>
        <v>1160104.4809999999</v>
      </c>
      <c r="D23" s="9">
        <f>(C23-B23)/B23*100</f>
        <v>3.785285365960557</v>
      </c>
      <c r="E23" s="9">
        <f t="shared" si="1"/>
        <v>4.9436014928410659</v>
      </c>
      <c r="F23" s="7">
        <f>F24+F25+F26</f>
        <v>8994684.1230200008</v>
      </c>
      <c r="G23" s="7">
        <f>G24+G25+G26</f>
        <v>9033312.2764500007</v>
      </c>
      <c r="H23" s="9">
        <f t="shared" si="2"/>
        <v>0.42945536387586219</v>
      </c>
      <c r="I23" s="9">
        <f t="shared" si="3"/>
        <v>4.8827069677584101</v>
      </c>
      <c r="J23" s="7">
        <f>J24+J25+J26</f>
        <v>13795903.592060002</v>
      </c>
      <c r="K23" s="7">
        <f>K24+K25+K26</f>
        <v>13724240.610580001</v>
      </c>
      <c r="L23" s="9">
        <f t="shared" si="4"/>
        <v>-0.51945116172923211</v>
      </c>
      <c r="M23" s="9">
        <f t="shared" si="5"/>
        <v>4.8967225325115891</v>
      </c>
    </row>
    <row r="24" spans="1:13" ht="14.25" x14ac:dyDescent="0.2">
      <c r="A24" s="10" t="s">
        <v>30</v>
      </c>
      <c r="B24" s="11">
        <v>748839.23950000003</v>
      </c>
      <c r="C24" s="11">
        <v>773484.71805000002</v>
      </c>
      <c r="D24" s="12">
        <f t="shared" si="0"/>
        <v>3.2911574674499948</v>
      </c>
      <c r="E24" s="12">
        <f t="shared" si="1"/>
        <v>3.2960826110641763</v>
      </c>
      <c r="F24" s="11">
        <v>6257068.2900099996</v>
      </c>
      <c r="G24" s="11">
        <v>6324348.2384200003</v>
      </c>
      <c r="H24" s="12">
        <f t="shared" si="2"/>
        <v>1.0752631310963865</v>
      </c>
      <c r="I24" s="12">
        <f t="shared" si="3"/>
        <v>3.4184514234904166</v>
      </c>
      <c r="J24" s="11">
        <v>9535900.2962900009</v>
      </c>
      <c r="K24" s="11">
        <v>9471030.7225800008</v>
      </c>
      <c r="L24" s="12">
        <f t="shared" si="4"/>
        <v>-0.6802669039570185</v>
      </c>
      <c r="M24" s="12">
        <f t="shared" si="5"/>
        <v>3.3792040566248174</v>
      </c>
    </row>
    <row r="25" spans="1:13" ht="14.25" x14ac:dyDescent="0.2">
      <c r="A25" s="10" t="s">
        <v>31</v>
      </c>
      <c r="B25" s="11">
        <v>137127.72738999999</v>
      </c>
      <c r="C25" s="11">
        <v>140156.95803000001</v>
      </c>
      <c r="D25" s="12">
        <f t="shared" si="0"/>
        <v>2.2090577140425429</v>
      </c>
      <c r="E25" s="12">
        <f t="shared" si="1"/>
        <v>0.59725667670201055</v>
      </c>
      <c r="F25" s="11">
        <v>985358.32012000005</v>
      </c>
      <c r="G25" s="11">
        <v>970606.45482999994</v>
      </c>
      <c r="H25" s="12">
        <f t="shared" si="2"/>
        <v>-1.4971066858402917</v>
      </c>
      <c r="I25" s="12">
        <f t="shared" si="3"/>
        <v>0.52463445909036832</v>
      </c>
      <c r="J25" s="11">
        <v>1476293.61772</v>
      </c>
      <c r="K25" s="11">
        <v>1429585.2497</v>
      </c>
      <c r="L25" s="12">
        <f t="shared" si="4"/>
        <v>-3.1638941914642102</v>
      </c>
      <c r="M25" s="12">
        <f t="shared" si="5"/>
        <v>0.51006700501561364</v>
      </c>
    </row>
    <row r="26" spans="1:13" ht="14.25" x14ac:dyDescent="0.2">
      <c r="A26" s="10" t="s">
        <v>32</v>
      </c>
      <c r="B26" s="11">
        <v>231825.86559999999</v>
      </c>
      <c r="C26" s="11">
        <v>246462.80492</v>
      </c>
      <c r="D26" s="12">
        <f t="shared" si="0"/>
        <v>6.3137645500071438</v>
      </c>
      <c r="E26" s="12">
        <f t="shared" si="1"/>
        <v>1.0502622050748793</v>
      </c>
      <c r="F26" s="11">
        <v>1752257.5128899999</v>
      </c>
      <c r="G26" s="11">
        <v>1738357.5832</v>
      </c>
      <c r="H26" s="12">
        <f t="shared" si="2"/>
        <v>-0.7932583874087511</v>
      </c>
      <c r="I26" s="12">
        <f t="shared" si="3"/>
        <v>0.93962108517762488</v>
      </c>
      <c r="J26" s="11">
        <v>2783709.6780500002</v>
      </c>
      <c r="K26" s="11">
        <v>2823624.6383000002</v>
      </c>
      <c r="L26" s="12">
        <f t="shared" si="4"/>
        <v>1.4338765484323275</v>
      </c>
      <c r="M26" s="12">
        <f t="shared" si="5"/>
        <v>1.0074514708711577</v>
      </c>
    </row>
    <row r="27" spans="1:13" ht="15.75" x14ac:dyDescent="0.25">
      <c r="A27" s="8" t="s">
        <v>6</v>
      </c>
      <c r="B27" s="7">
        <f>B28</f>
        <v>2609070.2843999998</v>
      </c>
      <c r="C27" s="7">
        <f>C28</f>
        <v>2697175.2529899999</v>
      </c>
      <c r="D27" s="9">
        <f t="shared" si="0"/>
        <v>3.3768721799789083</v>
      </c>
      <c r="E27" s="9">
        <f t="shared" si="1"/>
        <v>11.493585125748123</v>
      </c>
      <c r="F27" s="7">
        <f>F28</f>
        <v>21786946.143619999</v>
      </c>
      <c r="G27" s="7">
        <f>G28</f>
        <v>22774489.404240001</v>
      </c>
      <c r="H27" s="9">
        <f t="shared" si="2"/>
        <v>4.5327291585984382</v>
      </c>
      <c r="I27" s="9">
        <f t="shared" si="3"/>
        <v>12.310119997857933</v>
      </c>
      <c r="J27" s="7">
        <f>J28</f>
        <v>31593141.618269999</v>
      </c>
      <c r="K27" s="7">
        <f>K28</f>
        <v>32830893.09254</v>
      </c>
      <c r="L27" s="9">
        <f t="shared" si="4"/>
        <v>3.9177853510909522</v>
      </c>
      <c r="M27" s="9">
        <f t="shared" si="5"/>
        <v>11.713855690112799</v>
      </c>
    </row>
    <row r="28" spans="1:13" ht="14.25" x14ac:dyDescent="0.2">
      <c r="A28" s="10" t="s">
        <v>33</v>
      </c>
      <c r="B28" s="11">
        <v>2609070.2843999998</v>
      </c>
      <c r="C28" s="11">
        <v>2697175.2529899999</v>
      </c>
      <c r="D28" s="12">
        <f t="shared" si="0"/>
        <v>3.3768721799789083</v>
      </c>
      <c r="E28" s="12">
        <f t="shared" si="1"/>
        <v>11.493585125748123</v>
      </c>
      <c r="F28" s="11">
        <v>21786946.143619999</v>
      </c>
      <c r="G28" s="11">
        <v>22774489.404240001</v>
      </c>
      <c r="H28" s="12">
        <f t="shared" si="2"/>
        <v>4.5327291585984382</v>
      </c>
      <c r="I28" s="12">
        <f t="shared" si="3"/>
        <v>12.310119997857933</v>
      </c>
      <c r="J28" s="11">
        <v>31593141.618269999</v>
      </c>
      <c r="K28" s="11">
        <v>32830893.09254</v>
      </c>
      <c r="L28" s="12">
        <f t="shared" si="4"/>
        <v>3.9177853510909522</v>
      </c>
      <c r="M28" s="12">
        <f t="shared" si="5"/>
        <v>11.713855690112799</v>
      </c>
    </row>
    <row r="29" spans="1:13" ht="15.75" x14ac:dyDescent="0.25">
      <c r="A29" s="8" t="s">
        <v>7</v>
      </c>
      <c r="B29" s="7">
        <f>B30+B31+B32+B33+B34+B35+B36+B37+B38+B39+B40</f>
        <v>11608284.038330002</v>
      </c>
      <c r="C29" s="7">
        <f>C30+C31+C32+C33+C34+C35+C36+C37+C38+C39+C40</f>
        <v>12871616.929200003</v>
      </c>
      <c r="D29" s="9">
        <f t="shared" si="0"/>
        <v>10.883028763756435</v>
      </c>
      <c r="E29" s="9">
        <f t="shared" si="1"/>
        <v>54.850356764091735</v>
      </c>
      <c r="F29" s="7">
        <f>F30+F31+F32+F33+F34+F35+F36+F37+F38+F39+F40</f>
        <v>96112177.720490009</v>
      </c>
      <c r="G29" s="7">
        <f>G30+G31+G32+G33+G34+G35+G36+G37+G38+G39+G40</f>
        <v>100651437.27688999</v>
      </c>
      <c r="H29" s="9">
        <f t="shared" si="2"/>
        <v>4.7228766052943865</v>
      </c>
      <c r="I29" s="9">
        <f t="shared" si="3"/>
        <v>54.404349043483393</v>
      </c>
      <c r="J29" s="7">
        <f>J30+J31+J32+J33+J34+J35+J36+J37+J38+J39+J40</f>
        <v>145484063.47718</v>
      </c>
      <c r="K29" s="7">
        <f>K30+K31+K32+K33+K34+K35+K36+K37+K38+K39+K40</f>
        <v>153627290.45374003</v>
      </c>
      <c r="L29" s="9">
        <f t="shared" si="4"/>
        <v>5.5973326438172641</v>
      </c>
      <c r="M29" s="9">
        <f t="shared" si="5"/>
        <v>54.81324877047166</v>
      </c>
    </row>
    <row r="30" spans="1:13" ht="14.25" x14ac:dyDescent="0.2">
      <c r="A30" s="10" t="s">
        <v>34</v>
      </c>
      <c r="B30" s="11">
        <v>1519171.4793</v>
      </c>
      <c r="C30" s="11">
        <v>1414392.5436100001</v>
      </c>
      <c r="D30" s="12">
        <f t="shared" si="0"/>
        <v>-6.8971105051471691</v>
      </c>
      <c r="E30" s="12">
        <f t="shared" si="1"/>
        <v>6.0272097940923901</v>
      </c>
      <c r="F30" s="11">
        <v>11212196.44031</v>
      </c>
      <c r="G30" s="11">
        <v>10967998.12813</v>
      </c>
      <c r="H30" s="12">
        <f t="shared" si="2"/>
        <v>-2.177970333288664</v>
      </c>
      <c r="I30" s="12">
        <f t="shared" si="3"/>
        <v>5.9284478653745314</v>
      </c>
      <c r="J30" s="11">
        <v>17108452.791540001</v>
      </c>
      <c r="K30" s="11">
        <v>16515727.536970001</v>
      </c>
      <c r="L30" s="12">
        <f t="shared" si="4"/>
        <v>-3.4645169951493102</v>
      </c>
      <c r="M30" s="12">
        <f t="shared" si="5"/>
        <v>5.8927074703687632</v>
      </c>
    </row>
    <row r="31" spans="1:13" ht="14.25" x14ac:dyDescent="0.2">
      <c r="A31" s="10" t="s">
        <v>35</v>
      </c>
      <c r="B31" s="11">
        <v>2729859.4945899998</v>
      </c>
      <c r="C31" s="11">
        <v>2791465.0079999999</v>
      </c>
      <c r="D31" s="12">
        <f t="shared" si="0"/>
        <v>2.2567283602723562</v>
      </c>
      <c r="E31" s="12">
        <f t="shared" si="1"/>
        <v>11.895385981844509</v>
      </c>
      <c r="F31" s="11">
        <v>26540994.717050001</v>
      </c>
      <c r="G31" s="11">
        <v>27210597.756030001</v>
      </c>
      <c r="H31" s="12">
        <f t="shared" si="2"/>
        <v>2.5229010672680068</v>
      </c>
      <c r="I31" s="12">
        <f t="shared" si="3"/>
        <v>14.70793560481806</v>
      </c>
      <c r="J31" s="11">
        <v>40231414.532410003</v>
      </c>
      <c r="K31" s="11">
        <v>42186356.21046</v>
      </c>
      <c r="L31" s="12">
        <f t="shared" si="4"/>
        <v>4.8592417163833908</v>
      </c>
      <c r="M31" s="12">
        <f t="shared" si="5"/>
        <v>15.051825953930839</v>
      </c>
    </row>
    <row r="32" spans="1:13" ht="14.25" x14ac:dyDescent="0.2">
      <c r="A32" s="10" t="s">
        <v>36</v>
      </c>
      <c r="B32" s="11">
        <v>81743.420469999997</v>
      </c>
      <c r="C32" s="11">
        <v>100453.81226999999</v>
      </c>
      <c r="D32" s="12">
        <f t="shared" si="0"/>
        <v>22.889171620689336</v>
      </c>
      <c r="E32" s="12">
        <f t="shared" si="1"/>
        <v>0.42806800976363801</v>
      </c>
      <c r="F32" s="11">
        <v>1252745.50192</v>
      </c>
      <c r="G32" s="11">
        <v>1816757.6955800001</v>
      </c>
      <c r="H32" s="12">
        <f t="shared" si="2"/>
        <v>45.022088907569497</v>
      </c>
      <c r="I32" s="12">
        <f t="shared" si="3"/>
        <v>0.98199809631991064</v>
      </c>
      <c r="J32" s="11">
        <v>2033934.9284099999</v>
      </c>
      <c r="K32" s="11">
        <v>2807579.0487899999</v>
      </c>
      <c r="L32" s="12">
        <f t="shared" si="4"/>
        <v>38.03681767660018</v>
      </c>
      <c r="M32" s="12">
        <f t="shared" si="5"/>
        <v>1.0017265056850708</v>
      </c>
    </row>
    <row r="33" spans="1:13" ht="14.25" x14ac:dyDescent="0.2">
      <c r="A33" s="10" t="s">
        <v>37</v>
      </c>
      <c r="B33" s="11">
        <v>1488967.1361700001</v>
      </c>
      <c r="C33" s="11">
        <v>1725054.2871600001</v>
      </c>
      <c r="D33" s="12">
        <f t="shared" si="0"/>
        <v>15.855766407126746</v>
      </c>
      <c r="E33" s="12">
        <f t="shared" si="1"/>
        <v>7.3510456074482295</v>
      </c>
      <c r="F33" s="11">
        <v>11372306.766650001</v>
      </c>
      <c r="G33" s="11">
        <v>12653844.769990001</v>
      </c>
      <c r="H33" s="12">
        <f t="shared" si="2"/>
        <v>11.268936282111124</v>
      </c>
      <c r="I33" s="12">
        <f t="shared" si="3"/>
        <v>6.8396856143718283</v>
      </c>
      <c r="J33" s="11">
        <v>17323544.841120001</v>
      </c>
      <c r="K33" s="11">
        <v>19005106.31366</v>
      </c>
      <c r="L33" s="12">
        <f t="shared" si="4"/>
        <v>9.706797817433781</v>
      </c>
      <c r="M33" s="12">
        <f t="shared" si="5"/>
        <v>6.780902124896822</v>
      </c>
    </row>
    <row r="34" spans="1:13" ht="14.25" x14ac:dyDescent="0.2">
      <c r="A34" s="10" t="s">
        <v>38</v>
      </c>
      <c r="B34" s="11">
        <v>962223.58932999999</v>
      </c>
      <c r="C34" s="11">
        <v>897934.24046</v>
      </c>
      <c r="D34" s="12">
        <f t="shared" si="0"/>
        <v>-6.6813316138679273</v>
      </c>
      <c r="E34" s="12">
        <f t="shared" si="1"/>
        <v>3.8264045388263308</v>
      </c>
      <c r="F34" s="11">
        <v>7117484.2500400003</v>
      </c>
      <c r="G34" s="11">
        <v>7276055.1165500004</v>
      </c>
      <c r="H34" s="12">
        <f t="shared" si="2"/>
        <v>2.2279061103522486</v>
      </c>
      <c r="I34" s="12">
        <f t="shared" si="3"/>
        <v>3.9328702394128467</v>
      </c>
      <c r="J34" s="11">
        <v>10944052.48027</v>
      </c>
      <c r="K34" s="11">
        <v>11412466.268820001</v>
      </c>
      <c r="L34" s="12">
        <f t="shared" si="4"/>
        <v>4.2800762276538755</v>
      </c>
      <c r="M34" s="12">
        <f t="shared" si="5"/>
        <v>4.0718960207516837</v>
      </c>
    </row>
    <row r="35" spans="1:13" ht="14.25" x14ac:dyDescent="0.2">
      <c r="A35" s="10" t="s">
        <v>39</v>
      </c>
      <c r="B35" s="11">
        <v>1098446.9501</v>
      </c>
      <c r="C35" s="11">
        <v>1310672.4442199999</v>
      </c>
      <c r="D35" s="12">
        <f t="shared" si="0"/>
        <v>19.320504654383118</v>
      </c>
      <c r="E35" s="12">
        <f t="shared" si="1"/>
        <v>5.5852230191253271</v>
      </c>
      <c r="F35" s="11">
        <v>8732823.4351300001</v>
      </c>
      <c r="G35" s="11">
        <v>9917085.8442299999</v>
      </c>
      <c r="H35" s="12">
        <f t="shared" si="2"/>
        <v>13.561048358495414</v>
      </c>
      <c r="I35" s="12">
        <f t="shared" si="3"/>
        <v>5.3604063127229287</v>
      </c>
      <c r="J35" s="11">
        <v>12923850.61373</v>
      </c>
      <c r="K35" s="11">
        <v>14422792.561899999</v>
      </c>
      <c r="L35" s="12">
        <f t="shared" si="4"/>
        <v>11.598261175949817</v>
      </c>
      <c r="M35" s="12">
        <f t="shared" si="5"/>
        <v>5.1459614650847785</v>
      </c>
    </row>
    <row r="36" spans="1:13" ht="14.25" x14ac:dyDescent="0.2">
      <c r="A36" s="10" t="s">
        <v>40</v>
      </c>
      <c r="B36" s="11">
        <v>1364686.1126900001</v>
      </c>
      <c r="C36" s="11">
        <v>1531222.7966700001</v>
      </c>
      <c r="D36" s="12">
        <f t="shared" si="0"/>
        <v>12.203295866456155</v>
      </c>
      <c r="E36" s="12">
        <f t="shared" si="1"/>
        <v>6.525063412361809</v>
      </c>
      <c r="F36" s="11">
        <v>10961855.29538</v>
      </c>
      <c r="G36" s="11">
        <v>11271462.99963</v>
      </c>
      <c r="H36" s="12">
        <f t="shared" si="2"/>
        <v>2.8244096998843631</v>
      </c>
      <c r="I36" s="12">
        <f t="shared" si="3"/>
        <v>6.0924774037317793</v>
      </c>
      <c r="J36" s="11">
        <v>16361357.47418</v>
      </c>
      <c r="K36" s="11">
        <v>16841517.155859999</v>
      </c>
      <c r="L36" s="12">
        <f t="shared" si="4"/>
        <v>2.9347178706763395</v>
      </c>
      <c r="M36" s="12">
        <f t="shared" si="5"/>
        <v>6.0089471526173543</v>
      </c>
    </row>
    <row r="37" spans="1:13" ht="14.25" x14ac:dyDescent="0.2">
      <c r="A37" s="13" t="s">
        <v>41</v>
      </c>
      <c r="B37" s="11">
        <v>363877.64711000002</v>
      </c>
      <c r="C37" s="11">
        <v>376738.16853999998</v>
      </c>
      <c r="D37" s="12">
        <f t="shared" si="0"/>
        <v>3.5342982818926041</v>
      </c>
      <c r="E37" s="12">
        <f t="shared" si="1"/>
        <v>1.605410032378414</v>
      </c>
      <c r="F37" s="11">
        <v>2969563.9331800002</v>
      </c>
      <c r="G37" s="11">
        <v>3027365.6338200001</v>
      </c>
      <c r="H37" s="12">
        <f t="shared" si="2"/>
        <v>1.9464709950899142</v>
      </c>
      <c r="I37" s="12">
        <f t="shared" si="3"/>
        <v>1.6363587155889117</v>
      </c>
      <c r="J37" s="11">
        <v>4394492.5191900004</v>
      </c>
      <c r="K37" s="11">
        <v>4556199.2780400002</v>
      </c>
      <c r="L37" s="12">
        <f t="shared" si="4"/>
        <v>3.6797595659533835</v>
      </c>
      <c r="M37" s="12">
        <f t="shared" si="5"/>
        <v>1.6256231802138772</v>
      </c>
    </row>
    <row r="38" spans="1:13" ht="14.25" x14ac:dyDescent="0.2">
      <c r="A38" s="10" t="s">
        <v>42</v>
      </c>
      <c r="B38" s="11">
        <v>596278.26129000005</v>
      </c>
      <c r="C38" s="11">
        <v>1638018.1877900001</v>
      </c>
      <c r="D38" s="12">
        <f t="shared" si="0"/>
        <v>174.70701082516064</v>
      </c>
      <c r="E38" s="12">
        <f t="shared" si="1"/>
        <v>6.9801550559302274</v>
      </c>
      <c r="F38" s="11">
        <v>5694077.27783</v>
      </c>
      <c r="G38" s="11">
        <v>5350829.6065499997</v>
      </c>
      <c r="H38" s="12">
        <f t="shared" si="2"/>
        <v>-6.0281526669200964</v>
      </c>
      <c r="I38" s="12">
        <f t="shared" si="3"/>
        <v>2.8922428676911784</v>
      </c>
      <c r="J38" s="11">
        <v>8432416.9698699992</v>
      </c>
      <c r="K38" s="11">
        <v>7586593.0260199998</v>
      </c>
      <c r="L38" s="12">
        <f t="shared" si="4"/>
        <v>-10.030622855490023</v>
      </c>
      <c r="M38" s="12">
        <f t="shared" si="5"/>
        <v>2.7068485659504504</v>
      </c>
    </row>
    <row r="39" spans="1:13" ht="14.25" x14ac:dyDescent="0.2">
      <c r="A39" s="10" t="s">
        <v>43</v>
      </c>
      <c r="B39" s="11">
        <v>833841.72363999998</v>
      </c>
      <c r="C39" s="11">
        <v>511369.03376999998</v>
      </c>
      <c r="D39" s="12">
        <f>(C39-B39)/B39*100</f>
        <v>-38.673129531381342</v>
      </c>
      <c r="E39" s="12">
        <f t="shared" si="1"/>
        <v>2.1791181399100772</v>
      </c>
      <c r="F39" s="11">
        <v>5418177.1999899996</v>
      </c>
      <c r="G39" s="11">
        <v>6297848.4892699998</v>
      </c>
      <c r="H39" s="12">
        <f t="shared" si="2"/>
        <v>16.235557768055717</v>
      </c>
      <c r="I39" s="12">
        <f t="shared" si="3"/>
        <v>3.4041277174279259</v>
      </c>
      <c r="J39" s="11">
        <v>8416007.6533599999</v>
      </c>
      <c r="K39" s="11">
        <v>10885512.92451</v>
      </c>
      <c r="L39" s="12">
        <f t="shared" si="4"/>
        <v>29.34295419947815</v>
      </c>
      <c r="M39" s="12">
        <f t="shared" si="5"/>
        <v>3.8838823894054118</v>
      </c>
    </row>
    <row r="40" spans="1:13" ht="14.25" x14ac:dyDescent="0.2">
      <c r="A40" s="10" t="s">
        <v>44</v>
      </c>
      <c r="B40" s="11">
        <v>569188.22363999998</v>
      </c>
      <c r="C40" s="11">
        <v>574296.40671000001</v>
      </c>
      <c r="D40" s="12">
        <f>(C40-B40)/B40*100</f>
        <v>0.89745058977728442</v>
      </c>
      <c r="E40" s="12">
        <f t="shared" si="1"/>
        <v>2.447273172410767</v>
      </c>
      <c r="F40" s="11">
        <v>4839952.9030099995</v>
      </c>
      <c r="G40" s="11">
        <v>4861591.2371100001</v>
      </c>
      <c r="H40" s="12">
        <f t="shared" si="2"/>
        <v>0.44707736900794087</v>
      </c>
      <c r="I40" s="12">
        <f t="shared" si="3"/>
        <v>2.6277986060234939</v>
      </c>
      <c r="J40" s="11">
        <v>7314538.6731000002</v>
      </c>
      <c r="K40" s="11">
        <v>7407440.1287099998</v>
      </c>
      <c r="L40" s="12">
        <f t="shared" si="4"/>
        <v>1.2700931632456145</v>
      </c>
      <c r="M40" s="12">
        <f t="shared" si="5"/>
        <v>2.6429279415665903</v>
      </c>
    </row>
    <row r="41" spans="1:13" ht="15.75" x14ac:dyDescent="0.25">
      <c r="A41" s="8" t="s">
        <v>8</v>
      </c>
      <c r="B41" s="7">
        <f>B42</f>
        <v>522783.40360000002</v>
      </c>
      <c r="C41" s="7">
        <f>C42</f>
        <v>650465.29960999999</v>
      </c>
      <c r="D41" s="9">
        <f t="shared" si="0"/>
        <v>24.423479232652511</v>
      </c>
      <c r="E41" s="9">
        <f t="shared" si="1"/>
        <v>2.7718548448510885</v>
      </c>
      <c r="F41" s="7">
        <f>F42</f>
        <v>3957145.3100299998</v>
      </c>
      <c r="G41" s="7">
        <f>G42</f>
        <v>4729487.0896199998</v>
      </c>
      <c r="H41" s="9">
        <f t="shared" si="2"/>
        <v>19.517650201835643</v>
      </c>
      <c r="I41" s="9">
        <f t="shared" si="3"/>
        <v>2.5563933648805741</v>
      </c>
      <c r="J41" s="7">
        <f>J42</f>
        <v>6033962.1194599997</v>
      </c>
      <c r="K41" s="7">
        <f>K42</f>
        <v>6982724.3049499998</v>
      </c>
      <c r="L41" s="9">
        <f t="shared" si="4"/>
        <v>15.723701387354883</v>
      </c>
      <c r="M41" s="9">
        <f t="shared" si="5"/>
        <v>2.4913920130492362</v>
      </c>
    </row>
    <row r="42" spans="1:13" ht="14.25" x14ac:dyDescent="0.2">
      <c r="A42" s="10" t="s">
        <v>45</v>
      </c>
      <c r="B42" s="11">
        <v>522783.40360000002</v>
      </c>
      <c r="C42" s="11">
        <v>650465.29960999999</v>
      </c>
      <c r="D42" s="12">
        <f t="shared" si="0"/>
        <v>24.423479232652511</v>
      </c>
      <c r="E42" s="12">
        <f t="shared" si="1"/>
        <v>2.7718548448510885</v>
      </c>
      <c r="F42" s="11">
        <v>3957145.3100299998</v>
      </c>
      <c r="G42" s="11">
        <v>4729487.0896199998</v>
      </c>
      <c r="H42" s="12">
        <f t="shared" si="2"/>
        <v>19.517650201835643</v>
      </c>
      <c r="I42" s="12">
        <f t="shared" si="3"/>
        <v>2.5563933648805741</v>
      </c>
      <c r="J42" s="11">
        <v>6033962.1194599997</v>
      </c>
      <c r="K42" s="11">
        <v>6982724.3049499998</v>
      </c>
      <c r="L42" s="12">
        <f t="shared" si="4"/>
        <v>15.723701387354883</v>
      </c>
      <c r="M42" s="12">
        <f t="shared" si="5"/>
        <v>2.4913920130492362</v>
      </c>
    </row>
    <row r="43" spans="1:13" ht="15.75" x14ac:dyDescent="0.25">
      <c r="A43" s="8" t="s">
        <v>9</v>
      </c>
      <c r="B43" s="7">
        <f>B8+B22+B41</f>
        <v>18561853.025320001</v>
      </c>
      <c r="C43" s="7">
        <f>C8+C22+C41</f>
        <v>20200170.595860004</v>
      </c>
      <c r="D43" s="9">
        <f t="shared" si="0"/>
        <v>8.8262608711813098</v>
      </c>
      <c r="E43" s="9">
        <f t="shared" si="1"/>
        <v>86.079827419731984</v>
      </c>
      <c r="F43" s="14">
        <f>F8+F22+F41</f>
        <v>153930262.69697002</v>
      </c>
      <c r="G43" s="14">
        <f>G8+G22+G41</f>
        <v>161162073.48284999</v>
      </c>
      <c r="H43" s="15">
        <f t="shared" si="2"/>
        <v>4.6981085195161709</v>
      </c>
      <c r="I43" s="9">
        <f t="shared" si="3"/>
        <v>87.111698904131202</v>
      </c>
      <c r="J43" s="14">
        <f>J8+J22+J41</f>
        <v>233057628.60843</v>
      </c>
      <c r="K43" s="14">
        <f>K8+K22+K41</f>
        <v>244423319.22380003</v>
      </c>
      <c r="L43" s="15">
        <f t="shared" si="4"/>
        <v>4.8767726176713202</v>
      </c>
      <c r="M43" s="9">
        <f t="shared" si="5"/>
        <v>87.208699459246333</v>
      </c>
    </row>
    <row r="44" spans="1:13" ht="30" x14ac:dyDescent="0.2">
      <c r="A44" s="18" t="s">
        <v>46</v>
      </c>
      <c r="B44" s="19">
        <f>B45-B43</f>
        <v>3139236.5556799993</v>
      </c>
      <c r="C44" s="19">
        <f>C45-C43</f>
        <v>3266617.3861399963</v>
      </c>
      <c r="D44" s="20">
        <f>(C44-B44)/B44*100</f>
        <v>4.0577009155146238</v>
      </c>
      <c r="E44" s="20">
        <f t="shared" si="1"/>
        <v>13.920172580268025</v>
      </c>
      <c r="F44" s="19">
        <f>F45-F43</f>
        <v>24035690.905029982</v>
      </c>
      <c r="G44" s="19">
        <f>G45-G43</f>
        <v>23844160.479150027</v>
      </c>
      <c r="H44" s="21">
        <f>(G44-F44)/F44*100</f>
        <v>-0.79685841624745413</v>
      </c>
      <c r="I44" s="20">
        <f t="shared" si="3"/>
        <v>12.88830109586879</v>
      </c>
      <c r="J44" s="19">
        <f>J45-J43</f>
        <v>35981476.763569981</v>
      </c>
      <c r="K44" s="19">
        <f>K45-K43</f>
        <v>35850690.983199984</v>
      </c>
      <c r="L44" s="21">
        <f>(K44-J44)/J44*100</f>
        <v>-0.36348085774626454</v>
      </c>
      <c r="M44" s="20">
        <f t="shared" si="5"/>
        <v>12.791300540753667</v>
      </c>
    </row>
    <row r="45" spans="1:13" ht="20.25" x14ac:dyDescent="0.2">
      <c r="A45" s="22" t="s">
        <v>47</v>
      </c>
      <c r="B45" s="23">
        <v>21701089.581</v>
      </c>
      <c r="C45" s="23">
        <v>23466787.982000001</v>
      </c>
      <c r="D45" s="24">
        <f>(C45-B45)/B45*100</f>
        <v>8.1364504506074482</v>
      </c>
      <c r="E45" s="25">
        <f>C45/C$45*100</f>
        <v>100</v>
      </c>
      <c r="F45" s="23">
        <v>177965953.602</v>
      </c>
      <c r="G45" s="23">
        <v>185006233.96200001</v>
      </c>
      <c r="H45" s="24">
        <f>(G45-F45)/F45*100</f>
        <v>3.955970351354269</v>
      </c>
      <c r="I45" s="25">
        <f>G45/G$45*100</f>
        <v>100</v>
      </c>
      <c r="J45" s="23">
        <v>269039105.37199998</v>
      </c>
      <c r="K45" s="23">
        <v>280274010.20700002</v>
      </c>
      <c r="L45" s="24">
        <f>(K45-J45)/J45*100</f>
        <v>4.1759374792246469</v>
      </c>
      <c r="M45" s="25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2026-09-03T16:33:56Z</dcterms:modified>
</cp:coreProperties>
</file>