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0B684D05-DB5D-422F-B98C-E1EE29F6F5CF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K29" i="1"/>
  <c r="J29" i="1"/>
  <c r="G29" i="1"/>
  <c r="F29" i="1"/>
  <c r="C29" i="1"/>
  <c r="B29" i="1"/>
  <c r="M45" i="1"/>
  <c r="L45" i="1"/>
  <c r="I45" i="1"/>
  <c r="H45" i="1"/>
  <c r="E45" i="1"/>
  <c r="D45" i="1"/>
  <c r="K41" i="1" l="1"/>
  <c r="J41" i="1"/>
  <c r="G41" i="1"/>
  <c r="F41" i="1"/>
  <c r="H41" i="1" s="1"/>
  <c r="C41" i="1"/>
  <c r="B41" i="1"/>
  <c r="K27" i="1"/>
  <c r="J27" i="1"/>
  <c r="G27" i="1"/>
  <c r="F27" i="1"/>
  <c r="C27" i="1"/>
  <c r="B27" i="1"/>
  <c r="K23" i="1"/>
  <c r="J23" i="1"/>
  <c r="G23" i="1"/>
  <c r="F23" i="1"/>
  <c r="C23" i="1"/>
  <c r="B23" i="1"/>
  <c r="K20" i="1"/>
  <c r="J20" i="1"/>
  <c r="G20" i="1"/>
  <c r="F20" i="1"/>
  <c r="C20" i="1"/>
  <c r="B20" i="1"/>
  <c r="K18" i="1"/>
  <c r="L18" i="1" s="1"/>
  <c r="J18" i="1"/>
  <c r="G18" i="1"/>
  <c r="F18" i="1"/>
  <c r="C18" i="1"/>
  <c r="B18" i="1"/>
  <c r="K9" i="1"/>
  <c r="J9" i="1"/>
  <c r="L9" i="1" s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L41" i="1" l="1"/>
  <c r="G22" i="1"/>
  <c r="L23" i="1"/>
  <c r="H20" i="1"/>
  <c r="H18" i="1"/>
  <c r="L29" i="1"/>
  <c r="K22" i="1"/>
  <c r="J22" i="1"/>
  <c r="H23" i="1"/>
  <c r="F8" i="1"/>
  <c r="D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K43" i="1" l="1"/>
  <c r="L22" i="1"/>
  <c r="L8" i="1"/>
  <c r="J43" i="1"/>
  <c r="D8" i="1"/>
  <c r="G43" i="1"/>
  <c r="H8" i="1"/>
  <c r="F43" i="1"/>
  <c r="F44" i="1" s="1"/>
  <c r="H22" i="1"/>
  <c r="D22" i="1"/>
  <c r="B43" i="1"/>
  <c r="B44" i="1" s="1"/>
  <c r="C43" i="1"/>
  <c r="C44" i="1" s="1"/>
  <c r="G44" i="1" l="1"/>
  <c r="J44" i="1"/>
  <c r="E44" i="1"/>
  <c r="D44" i="1"/>
  <c r="K44" i="1"/>
  <c r="L43" i="1"/>
  <c r="H43" i="1"/>
  <c r="D43" i="1"/>
  <c r="L44" i="1" l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<sst xmlns="http://schemas.openxmlformats.org/spreadsheetml/2006/main" count="52" uniqueCount="48">
  <si>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</si>
  <si>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</si>
  <si>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</si>
  <si>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</si>
  <si>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</si>
  <si>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</si>
  <si>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</si>
  <si>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</si>
  <si>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</si>
  <si>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</si>
  <si>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</si>
  <si>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</si>
  <si>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('26/'25)</t>
  </si>
  <si>
    <t xml:space="preserve"> Pay(26)  (%)</t>
  </si>
  <si>
    <t>1 - 31 TEMMUZ İHRACAT RAKAMLARI</t>
  </si>
  <si>
    <t xml:space="preserve">SEKTÖREL BAZDA İHRACAT RAKAMLARI -1.000 $ </t>
  </si>
  <si>
    <t>1 - 31 TEMMUZ</t>
  </si>
  <si>
    <t>1 OCAK  -  31 TEMMUZ</t>
  </si>
  <si>
    <t>2024 - 2025</t>
  </si>
  <si>
    <t>2025 - 2026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</si>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</sst>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b/>
      <sz val="16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4" fillId="5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8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14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4" fillId="17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4" fillId="2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4" fillId="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9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4" fillId="12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4" fillId="1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4" fillId="18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4" fillId="21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1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15" fillId="13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15" fillId="16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15" fillId="19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15" fillId="22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8" fillId="0" borderId="16" applyNumberFormat="0" applyFill="0" applyAlignment="0" applyProtection="0"/>
    <xf numFmtId="0" fontId="38" fillId="0" borderId="0" applyNumberFormat="0" applyFill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1" fillId="36" borderId="19" applyNumberFormat="0" applyAlignment="0" applyProtection="0"/>
    <xf numFmtId="0" fontId="1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2" fillId="28" borderId="17" applyNumberFormat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6" fillId="0" borderId="1" applyNumberFormat="0" applyFill="0" applyAlignment="0" applyProtection="0"/>
    <xf numFmtId="0" fontId="36" fillId="0" borderId="14" applyNumberFormat="0" applyFill="0" applyAlignment="0" applyProtection="0"/>
    <xf numFmtId="0" fontId="7" fillId="0" borderId="2" applyNumberFormat="0" applyFill="0" applyAlignment="0" applyProtection="0"/>
    <xf numFmtId="0" fontId="37" fillId="0" borderId="15" applyNumberFormat="0" applyFill="0" applyAlignment="0" applyProtection="0"/>
    <xf numFmtId="0" fontId="8" fillId="0" borderId="3" applyNumberFormat="0" applyFill="0" applyAlignment="0" applyProtection="0"/>
    <xf numFmtId="0" fontId="3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2" borderId="4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11" fillId="0" borderId="6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28" fillId="0" borderId="0"/>
    <xf numFmtId="0" fontId="30" fillId="0" borderId="0"/>
    <xf numFmtId="0" fontId="30" fillId="0" borderId="0"/>
    <xf numFmtId="0" fontId="28" fillId="0" borderId="0"/>
    <xf numFmtId="0" fontId="4" fillId="0" borderId="0"/>
    <xf numFmtId="0" fontId="30" fillId="0" borderId="0"/>
    <xf numFmtId="0" fontId="30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21" applyNumberFormat="0" applyFill="0" applyAlignment="0" applyProtection="0"/>
    <xf numFmtId="0" fontId="14" fillId="0" borderId="8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6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11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2" fillId="14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2" fillId="17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2" fillId="20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6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2" fillId="9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2" fillId="15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2" fillId="1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2" fillId="21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24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39" fillId="36" borderId="17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0" fontId="40" fillId="37" borderId="18" applyNumberFormat="0" applyAlignment="0" applyProtection="0"/>
    <xf numFmtId="165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39" fillId="36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2" fillId="28" borderId="17" applyNumberFormat="0" applyAlignment="0" applyProtection="0"/>
    <xf numFmtId="0" fontId="40" fillId="37" borderId="18" applyNumberFormat="0" applyAlignment="0" applyProtection="0"/>
    <xf numFmtId="0" fontId="43" fillId="38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44" fillId="28" borderId="0" applyNumberFormat="0" applyBorder="0" applyAlignment="0" applyProtection="0"/>
    <xf numFmtId="0" fontId="16" fillId="0" borderId="0"/>
    <xf numFmtId="0" fontId="30" fillId="0" borderId="0"/>
    <xf numFmtId="0" fontId="30" fillId="0" borderId="0"/>
    <xf numFmtId="0" fontId="16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30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4" fillId="28" borderId="0" applyNumberFormat="0" applyBorder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0" fontId="41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0" fontId="45" fillId="0" borderId="21" applyNumberFormat="0" applyFill="0" applyAlignment="0" applyProtection="0"/>
    <xf numFmtId="165" fontId="16" fillId="0" borderId="0" applyFont="0" applyFill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7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29" fillId="0" borderId="9" xfId="1" applyFont="1" applyBorder="1" applyAlignment="1">
      <alignment vertical="center"/>
    </xf>
    <xf numFmtId="3" fontId="29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2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8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71438</xdr:colOff>
      <xdr:row>0</xdr:row>
      <xdr:rowOff>0</xdr:rowOff>
    </xdr:from>
    <xdr:to>
      <xdr:col>0</xdr:col>
      <xdr:colOff>3452812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8" y="0"/>
          <a:ext cx="3381374" cy="785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20" sqref="A20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0" t="s">
        <v>14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16</v>
      </c>
      <c r="C6" s="26"/>
      <c r="D6" s="26"/>
      <c r="E6" s="26"/>
      <c r="F6" s="26" t="s">
        <v>17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2025</v>
      </c>
      <c r="C7" s="5">
        <v>2026</v>
      </c>
      <c r="D7" s="6" t="s">
        <v>12</v>
      </c>
      <c r="E7" s="6" t="s">
        <v>13</v>
      </c>
      <c r="F7" s="4">
        <v>2025</v>
      </c>
      <c r="G7" s="5">
        <v>2026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2893509.7490300005</v>
      </c>
      <c r="C8" s="7">
        <f>C9+C18+C20</f>
        <v>3167571.5327099999</v>
      </c>
      <c r="D8" s="9">
        <f t="shared" ref="D8:D43" si="0">(C8-B8)/B8*100</f>
        <v>9.4716039499045728</v>
      </c>
      <c r="E8" s="9">
        <f t="shared" ref="E8:E43" si="1">C8/C$45*100</f>
        <v>12.363161018897113</v>
      </c>
      <c r="F8" s="7">
        <f>F9+F18+F20</f>
        <v>20375706.100209996</v>
      </c>
      <c r="G8" s="7">
        <f>G9+G18+G20</f>
        <v>21167346.286090001</v>
      </c>
      <c r="H8" s="9">
        <f t="shared" ref="H8:H43" si="2">(G8-F8)/F8*100</f>
        <v>3.8852159625125657</v>
      </c>
      <c r="I8" s="9">
        <f t="shared" ref="I8:I43" si="3">G8/G$45*100</f>
        <v>13.098513993143133</v>
      </c>
      <c r="J8" s="7">
        <f>J9+J18+J20</f>
        <v>36285683.562749997</v>
      </c>
      <c r="K8" s="7">
        <f>K9+K18+K20</f>
        <v>37156843.240120001</v>
      </c>
      <c r="L8" s="9">
        <f t="shared" ref="L8:L43" si="4">(K8-J8)/J8*100</f>
        <v>2.4008357893092462</v>
      </c>
      <c r="M8" s="9">
        <f t="shared" ref="M8:M43" si="5">K8/K$45*100</f>
        <v>13.338422709958436</v>
      </c>
    </row>
    <row r="9" spans="1:13" ht="15.75" x14ac:dyDescent="0.25">
      <c r="A9" s="8" t="s">
        <v>2</v>
      </c>
      <c r="B9" s="7">
        <f>B10+B11+B12+B13+B14+B15+B16+B17</f>
        <v>1833256.7614500001</v>
      </c>
      <c r="C9" s="7">
        <f>C10+C11+C12+C13+C14+C15+C16+C17</f>
        <v>2052131.3671200001</v>
      </c>
      <c r="D9" s="9">
        <f t="shared" si="0"/>
        <v>11.939113509494589</v>
      </c>
      <c r="E9" s="9">
        <f t="shared" si="1"/>
        <v>8.0095525110140571</v>
      </c>
      <c r="F9" s="7">
        <f>F10+F11+F12+F13+F14+F15+F16+F17</f>
        <v>13698000.164199999</v>
      </c>
      <c r="G9" s="7">
        <f>G10+G11+G12+G13+G14+G15+G16+G17</f>
        <v>14404493.846900001</v>
      </c>
      <c r="H9" s="9">
        <f t="shared" si="2"/>
        <v>5.1576410733768139</v>
      </c>
      <c r="I9" s="9">
        <f t="shared" si="3"/>
        <v>8.913609749076203</v>
      </c>
      <c r="J9" s="7">
        <f>J10+J11+J12+J13+J14+J15+J16+J17</f>
        <v>24485388.792800002</v>
      </c>
      <c r="K9" s="7">
        <f>K10+K11+K12+K13+K14+K15+K16+K17</f>
        <v>25043155.278000001</v>
      </c>
      <c r="L9" s="9">
        <f t="shared" si="4"/>
        <v>2.2779564168652771</v>
      </c>
      <c r="M9" s="9">
        <f t="shared" si="5"/>
        <v>8.9898969331284864</v>
      </c>
    </row>
    <row r="10" spans="1:13" ht="14.25" x14ac:dyDescent="0.2">
      <c r="A10" s="10" t="s">
        <v>20</v>
      </c>
      <c r="B10" s="11">
        <v>1018279.04162</v>
      </c>
      <c r="C10" s="11">
        <v>1095033.3743199999</v>
      </c>
      <c r="D10" s="12">
        <f t="shared" si="0"/>
        <v>7.5376522115087372</v>
      </c>
      <c r="E10" s="12">
        <f t="shared" si="1"/>
        <v>4.2739599683805602</v>
      </c>
      <c r="F10" s="11">
        <v>7088166.1737299999</v>
      </c>
      <c r="G10" s="11">
        <v>6939280.0015099999</v>
      </c>
      <c r="H10" s="12">
        <f t="shared" si="2"/>
        <v>-2.1004893024630067</v>
      </c>
      <c r="I10" s="12">
        <f t="shared" si="3"/>
        <v>4.2940789541411553</v>
      </c>
      <c r="J10" s="11">
        <v>12212323.55556</v>
      </c>
      <c r="K10" s="11">
        <v>12211428.640969999</v>
      </c>
      <c r="L10" s="12">
        <f t="shared" si="4"/>
        <v>-7.3279633145133258E-3</v>
      </c>
      <c r="M10" s="12">
        <f t="shared" si="5"/>
        <v>4.3836123551497135</v>
      </c>
    </row>
    <row r="11" spans="1:13" ht="14.25" x14ac:dyDescent="0.2">
      <c r="A11" s="10" t="s">
        <v>21</v>
      </c>
      <c r="B11" s="11">
        <v>121341.55160000001</v>
      </c>
      <c r="C11" s="11">
        <v>296196.00663999998</v>
      </c>
      <c r="D11" s="12">
        <f t="shared" si="0"/>
        <v>144.10105420145291</v>
      </c>
      <c r="E11" s="12">
        <f t="shared" si="1"/>
        <v>1.1560651071111572</v>
      </c>
      <c r="F11" s="11">
        <v>1812187.98536</v>
      </c>
      <c r="G11" s="11">
        <v>2650074.7190700001</v>
      </c>
      <c r="H11" s="12">
        <f t="shared" si="2"/>
        <v>46.236192960055952</v>
      </c>
      <c r="I11" s="12">
        <f t="shared" si="3"/>
        <v>1.6398862815139026</v>
      </c>
      <c r="J11" s="11">
        <v>3290733.9517299999</v>
      </c>
      <c r="K11" s="11">
        <v>4541126.9139700001</v>
      </c>
      <c r="L11" s="12">
        <f t="shared" si="4"/>
        <v>37.997388442254518</v>
      </c>
      <c r="M11" s="12">
        <f t="shared" si="5"/>
        <v>1.6301565223576109</v>
      </c>
    </row>
    <row r="12" spans="1:13" ht="14.25" x14ac:dyDescent="0.2">
      <c r="A12" s="10" t="s">
        <v>22</v>
      </c>
      <c r="B12" s="11">
        <v>229092.20434</v>
      </c>
      <c r="C12" s="11">
        <v>215385.22493999999</v>
      </c>
      <c r="D12" s="12">
        <f t="shared" si="0"/>
        <v>-5.9831714656065857</v>
      </c>
      <c r="E12" s="12">
        <f t="shared" si="1"/>
        <v>0.84065732676490268</v>
      </c>
      <c r="F12" s="11">
        <v>1465663.13258</v>
      </c>
      <c r="G12" s="11">
        <v>1396352.5026100001</v>
      </c>
      <c r="H12" s="12">
        <f t="shared" si="2"/>
        <v>-4.7289604568269867</v>
      </c>
      <c r="I12" s="12">
        <f t="shared" si="3"/>
        <v>0.8640734907245684</v>
      </c>
      <c r="J12" s="11">
        <v>2678623.00403</v>
      </c>
      <c r="K12" s="11">
        <v>2516054.8161200001</v>
      </c>
      <c r="L12" s="12">
        <f t="shared" si="4"/>
        <v>-6.0690954891903539</v>
      </c>
      <c r="M12" s="12">
        <f t="shared" si="5"/>
        <v>0.90320381852564835</v>
      </c>
    </row>
    <row r="13" spans="1:13" ht="14.25" x14ac:dyDescent="0.2">
      <c r="A13" s="10" t="s">
        <v>23</v>
      </c>
      <c r="B13" s="11">
        <v>135311.07045</v>
      </c>
      <c r="C13" s="11">
        <v>109077.56073</v>
      </c>
      <c r="D13" s="12">
        <f t="shared" si="0"/>
        <v>-19.387556119950865</v>
      </c>
      <c r="E13" s="12">
        <f t="shared" si="1"/>
        <v>0.42573417298638833</v>
      </c>
      <c r="F13" s="11">
        <v>982454.80542999995</v>
      </c>
      <c r="G13" s="11">
        <v>860450.05530000001</v>
      </c>
      <c r="H13" s="12">
        <f t="shared" si="2"/>
        <v>-12.418357511784068</v>
      </c>
      <c r="I13" s="12">
        <f t="shared" si="3"/>
        <v>0.53245300272496854</v>
      </c>
      <c r="J13" s="11">
        <v>1901121.6809700001</v>
      </c>
      <c r="K13" s="11">
        <v>1612148.9417600001</v>
      </c>
      <c r="L13" s="12">
        <f t="shared" si="4"/>
        <v>-15.200118019934362</v>
      </c>
      <c r="M13" s="12">
        <f t="shared" si="5"/>
        <v>0.578723114814788</v>
      </c>
    </row>
    <row r="14" spans="1:13" ht="14.25" x14ac:dyDescent="0.2">
      <c r="A14" s="10" t="s">
        <v>24</v>
      </c>
      <c r="B14" s="11">
        <v>164268.66523000001</v>
      </c>
      <c r="C14" s="11">
        <v>186868.16031000001</v>
      </c>
      <c r="D14" s="12">
        <f t="shared" si="0"/>
        <v>13.757642121434063</v>
      </c>
      <c r="E14" s="12">
        <f t="shared" si="1"/>
        <v>0.72935405920921992</v>
      </c>
      <c r="F14" s="11">
        <v>1334534.99514</v>
      </c>
      <c r="G14" s="11">
        <v>1620185.97743</v>
      </c>
      <c r="H14" s="12">
        <f t="shared" si="2"/>
        <v>21.404532914480342</v>
      </c>
      <c r="I14" s="12">
        <f t="shared" si="3"/>
        <v>1.0025833380354847</v>
      </c>
      <c r="J14" s="11">
        <v>2584992.1199500002</v>
      </c>
      <c r="K14" s="11">
        <v>2523999.1833000001</v>
      </c>
      <c r="L14" s="12">
        <f t="shared" si="4"/>
        <v>-2.3595018406160477</v>
      </c>
      <c r="M14" s="12">
        <f t="shared" si="5"/>
        <v>0.90605565733566718</v>
      </c>
    </row>
    <row r="15" spans="1:13" ht="14.25" x14ac:dyDescent="0.2">
      <c r="A15" s="10" t="s">
        <v>25</v>
      </c>
      <c r="B15" s="11">
        <v>46765.460129999999</v>
      </c>
      <c r="C15" s="11">
        <v>29326.930390000001</v>
      </c>
      <c r="D15" s="12">
        <f t="shared" si="0"/>
        <v>-37.289336385280635</v>
      </c>
      <c r="E15" s="12">
        <f t="shared" si="1"/>
        <v>0.11446420668244835</v>
      </c>
      <c r="F15" s="11">
        <v>312942.05142999999</v>
      </c>
      <c r="G15" s="11">
        <v>216903.61845000001</v>
      </c>
      <c r="H15" s="12">
        <f t="shared" si="2"/>
        <v>-30.688887140973513</v>
      </c>
      <c r="I15" s="12">
        <f t="shared" si="3"/>
        <v>0.13422159977123471</v>
      </c>
      <c r="J15" s="11">
        <v>630848.53532999998</v>
      </c>
      <c r="K15" s="11">
        <v>399715.65758</v>
      </c>
      <c r="L15" s="12">
        <f t="shared" si="4"/>
        <v>-36.638410776224319</v>
      </c>
      <c r="M15" s="12">
        <f t="shared" si="5"/>
        <v>0.14348841127693771</v>
      </c>
    </row>
    <row r="16" spans="1:13" ht="14.25" x14ac:dyDescent="0.2">
      <c r="A16" s="10" t="s">
        <v>26</v>
      </c>
      <c r="B16" s="11">
        <v>109376.6136</v>
      </c>
      <c r="C16" s="11">
        <v>110382.50756</v>
      </c>
      <c r="D16" s="12">
        <f t="shared" si="0"/>
        <v>0.91966091003570916</v>
      </c>
      <c r="E16" s="12">
        <f t="shared" si="1"/>
        <v>0.43082743374270871</v>
      </c>
      <c r="F16" s="11">
        <v>600330.00720999995</v>
      </c>
      <c r="G16" s="11">
        <v>617884.51563000004</v>
      </c>
      <c r="H16" s="12">
        <f t="shared" si="2"/>
        <v>2.9241430894956726</v>
      </c>
      <c r="I16" s="12">
        <f t="shared" si="3"/>
        <v>0.38235161199420314</v>
      </c>
      <c r="J16" s="11">
        <v>1036626.91838</v>
      </c>
      <c r="K16" s="11">
        <v>1077169.22517</v>
      </c>
      <c r="L16" s="12">
        <f t="shared" si="4"/>
        <v>3.9109834088967967</v>
      </c>
      <c r="M16" s="12">
        <f t="shared" si="5"/>
        <v>0.38667812447431849</v>
      </c>
    </row>
    <row r="17" spans="1:13" ht="14.25" x14ac:dyDescent="0.2">
      <c r="A17" s="10" t="s">
        <v>27</v>
      </c>
      <c r="B17" s="11">
        <v>8822.1544799999992</v>
      </c>
      <c r="C17" s="11">
        <v>9861.6022300000004</v>
      </c>
      <c r="D17" s="12">
        <f t="shared" si="0"/>
        <v>11.782243808544161</v>
      </c>
      <c r="E17" s="12">
        <f t="shared" si="1"/>
        <v>3.8490236136671019E-2</v>
      </c>
      <c r="F17" s="11">
        <v>101721.01332</v>
      </c>
      <c r="G17" s="11">
        <v>103362.4569</v>
      </c>
      <c r="H17" s="12">
        <f t="shared" si="2"/>
        <v>1.613672068755603</v>
      </c>
      <c r="I17" s="12">
        <f t="shared" si="3"/>
        <v>6.3961470170684931E-2</v>
      </c>
      <c r="J17" s="11">
        <v>150119.02684999999</v>
      </c>
      <c r="K17" s="11">
        <v>161511.89913000001</v>
      </c>
      <c r="L17" s="12">
        <f t="shared" si="4"/>
        <v>7.5892260422017328</v>
      </c>
      <c r="M17" s="12">
        <f t="shared" si="5"/>
        <v>5.7978929193801744E-2</v>
      </c>
    </row>
    <row r="18" spans="1:13" ht="15.75" x14ac:dyDescent="0.25">
      <c r="A18" s="8" t="s">
        <v>3</v>
      </c>
      <c r="B18" s="7">
        <f>B19</f>
        <v>370478.42333000002</v>
      </c>
      <c r="C18" s="7">
        <f>C19</f>
        <v>384343.60781000002</v>
      </c>
      <c r="D18" s="9">
        <f t="shared" si="0"/>
        <v>3.7425079591341595</v>
      </c>
      <c r="E18" s="9">
        <f t="shared" si="1"/>
        <v>1.50010879339908</v>
      </c>
      <c r="F18" s="7">
        <f>F19</f>
        <v>2171928.4756499999</v>
      </c>
      <c r="G18" s="7">
        <f>G19</f>
        <v>2288283.5372899999</v>
      </c>
      <c r="H18" s="9">
        <f t="shared" si="2"/>
        <v>5.3572234511625902</v>
      </c>
      <c r="I18" s="9">
        <f t="shared" si="3"/>
        <v>1.4160071616142447</v>
      </c>
      <c r="J18" s="7">
        <f>J19</f>
        <v>3902089.5421199999</v>
      </c>
      <c r="K18" s="7">
        <f>K19</f>
        <v>4160485.7227500002</v>
      </c>
      <c r="L18" s="9">
        <f t="shared" si="4"/>
        <v>6.6219951603061888</v>
      </c>
      <c r="M18" s="9">
        <f t="shared" si="5"/>
        <v>1.4935153906956928</v>
      </c>
    </row>
    <row r="19" spans="1:13" ht="14.25" x14ac:dyDescent="0.2">
      <c r="A19" s="10" t="s">
        <v>28</v>
      </c>
      <c r="B19" s="11">
        <v>370478.42333000002</v>
      </c>
      <c r="C19" s="11">
        <v>384343.60781000002</v>
      </c>
      <c r="D19" s="12">
        <f t="shared" si="0"/>
        <v>3.7425079591341595</v>
      </c>
      <c r="E19" s="12">
        <f t="shared" si="1"/>
        <v>1.50010879339908</v>
      </c>
      <c r="F19" s="11">
        <v>2171928.4756499999</v>
      </c>
      <c r="G19" s="11">
        <v>2288283.5372899999</v>
      </c>
      <c r="H19" s="12">
        <f t="shared" si="2"/>
        <v>5.3572234511625902</v>
      </c>
      <c r="I19" s="12">
        <f t="shared" si="3"/>
        <v>1.4160071616142447</v>
      </c>
      <c r="J19" s="11">
        <v>3902089.5421199999</v>
      </c>
      <c r="K19" s="11">
        <v>4160485.7227500002</v>
      </c>
      <c r="L19" s="12">
        <f t="shared" si="4"/>
        <v>6.6219951603061888</v>
      </c>
      <c r="M19" s="12">
        <f t="shared" si="5"/>
        <v>1.4935153906956928</v>
      </c>
    </row>
    <row r="20" spans="1:13" ht="15.75" x14ac:dyDescent="0.25">
      <c r="A20" s="8" t="s">
        <v>11</v>
      </c>
      <c r="B20" s="7">
        <f>B21</f>
        <v>689774.56425000005</v>
      </c>
      <c r="C20" s="7">
        <f>C21</f>
        <v>731096.55778000003</v>
      </c>
      <c r="D20" s="9">
        <f t="shared" si="0"/>
        <v>5.9906519711885675</v>
      </c>
      <c r="E20" s="9">
        <f t="shared" si="1"/>
        <v>2.8534997144839767</v>
      </c>
      <c r="F20" s="7">
        <f>F21</f>
        <v>4505777.4603599999</v>
      </c>
      <c r="G20" s="7">
        <f>G21</f>
        <v>4474568.9018999999</v>
      </c>
      <c r="H20" s="9">
        <f t="shared" si="2"/>
        <v>-0.69263426200162326</v>
      </c>
      <c r="I20" s="9">
        <f t="shared" si="3"/>
        <v>2.7688970824526833</v>
      </c>
      <c r="J20" s="7">
        <f>J21</f>
        <v>7898205.2278300002</v>
      </c>
      <c r="K20" s="7">
        <f>K21</f>
        <v>7953202.2393699996</v>
      </c>
      <c r="L20" s="9">
        <f t="shared" si="4"/>
        <v>0.69632289809604764</v>
      </c>
      <c r="M20" s="9">
        <f t="shared" si="5"/>
        <v>2.8550103861342579</v>
      </c>
    </row>
    <row r="21" spans="1:13" ht="14.25" x14ac:dyDescent="0.2">
      <c r="A21" s="10" t="s">
        <v>29</v>
      </c>
      <c r="B21" s="11">
        <v>689774.56425000005</v>
      </c>
      <c r="C21" s="11">
        <v>731096.55778000003</v>
      </c>
      <c r="D21" s="12">
        <f t="shared" si="0"/>
        <v>5.9906519711885675</v>
      </c>
      <c r="E21" s="12">
        <f t="shared" si="1"/>
        <v>2.8534997144839767</v>
      </c>
      <c r="F21" s="11">
        <v>4505777.4603599999</v>
      </c>
      <c r="G21" s="11">
        <v>4474568.9018999999</v>
      </c>
      <c r="H21" s="12">
        <f t="shared" si="2"/>
        <v>-0.69263426200162326</v>
      </c>
      <c r="I21" s="12">
        <f t="shared" si="3"/>
        <v>2.7688970824526833</v>
      </c>
      <c r="J21" s="11">
        <v>7898205.2278300002</v>
      </c>
      <c r="K21" s="11">
        <v>7953202.2393699996</v>
      </c>
      <c r="L21" s="12">
        <f t="shared" si="4"/>
        <v>0.69632289809604764</v>
      </c>
      <c r="M21" s="12">
        <f t="shared" si="5"/>
        <v>2.8550103861342579</v>
      </c>
    </row>
    <row r="22" spans="1:13" ht="16.5" x14ac:dyDescent="0.25">
      <c r="A22" s="17" t="s">
        <v>4</v>
      </c>
      <c r="B22" s="7">
        <f>B23+B27+B29</f>
        <v>18152260.255879998</v>
      </c>
      <c r="C22" s="7">
        <f>C23+C27+C29</f>
        <v>18264348.776189998</v>
      </c>
      <c r="D22" s="9">
        <f t="shared" si="0"/>
        <v>0.61749070765824399</v>
      </c>
      <c r="E22" s="9">
        <f t="shared" si="1"/>
        <v>71.286498976756164</v>
      </c>
      <c r="F22" s="7">
        <f>F23+F27+F29</f>
        <v>111561596.07613999</v>
      </c>
      <c r="G22" s="7">
        <f>G23+G27+G29</f>
        <v>115794909.04114002</v>
      </c>
      <c r="H22" s="9">
        <f t="shared" si="2"/>
        <v>3.7945969884751629</v>
      </c>
      <c r="I22" s="9">
        <f t="shared" si="3"/>
        <v>71.654765595573323</v>
      </c>
      <c r="J22" s="7">
        <f>J23+J27+J29</f>
        <v>191015618.34836</v>
      </c>
      <c r="K22" s="7">
        <f>K23+K27+K29</f>
        <v>198857603.37093997</v>
      </c>
      <c r="L22" s="9">
        <f t="shared" si="4"/>
        <v>4.1054156149045067</v>
      </c>
      <c r="M22" s="9">
        <f t="shared" si="5"/>
        <v>71.385148509787314</v>
      </c>
    </row>
    <row r="23" spans="1:13" ht="15.75" x14ac:dyDescent="0.25">
      <c r="A23" s="8" t="s">
        <v>5</v>
      </c>
      <c r="B23" s="7">
        <f>B24+B25+B26</f>
        <v>1139174.8832100001</v>
      </c>
      <c r="C23" s="7">
        <f>C24+C25+C26</f>
        <v>1230385.3000699999</v>
      </c>
      <c r="D23" s="9">
        <f>(C23-B23)/B23*100</f>
        <v>8.0067089087308876</v>
      </c>
      <c r="E23" s="9">
        <f t="shared" si="1"/>
        <v>4.8022440607790688</v>
      </c>
      <c r="F23" s="7">
        <f>F24+F25+F26</f>
        <v>7876904.8395299995</v>
      </c>
      <c r="G23" s="7">
        <f>G24+G25+G26</f>
        <v>7875237.8265300002</v>
      </c>
      <c r="H23" s="9">
        <f t="shared" si="2"/>
        <v>-2.1163299975816448E-2</v>
      </c>
      <c r="I23" s="9">
        <f t="shared" si="3"/>
        <v>4.8732567359149925</v>
      </c>
      <c r="J23" s="7">
        <f>J24+J25+J26</f>
        <v>13855120.40123</v>
      </c>
      <c r="K23" s="7">
        <f>K24+K25+K26</f>
        <v>13684464.78579</v>
      </c>
      <c r="L23" s="9">
        <f t="shared" si="4"/>
        <v>-1.231715138504677</v>
      </c>
      <c r="M23" s="9">
        <f t="shared" si="5"/>
        <v>4.9123972855509548</v>
      </c>
    </row>
    <row r="24" spans="1:13" ht="14.25" x14ac:dyDescent="0.2">
      <c r="A24" s="10" t="s">
        <v>30</v>
      </c>
      <c r="B24" s="11">
        <v>776101.03774000006</v>
      </c>
      <c r="C24" s="11">
        <v>846866.69406999997</v>
      </c>
      <c r="D24" s="12">
        <f t="shared" si="0"/>
        <v>9.1180984032786423</v>
      </c>
      <c r="E24" s="12">
        <f t="shared" si="1"/>
        <v>3.3053552831278852</v>
      </c>
      <c r="F24" s="11">
        <v>5508242.5995100001</v>
      </c>
      <c r="G24" s="11">
        <v>5552229.3721200004</v>
      </c>
      <c r="H24" s="12">
        <f t="shared" si="2"/>
        <v>0.79856273240240527</v>
      </c>
      <c r="I24" s="12">
        <f t="shared" si="3"/>
        <v>3.4357615329251532</v>
      </c>
      <c r="J24" s="11">
        <v>9584982.5063400008</v>
      </c>
      <c r="K24" s="11">
        <v>9448217.4123599995</v>
      </c>
      <c r="L24" s="12">
        <f t="shared" si="4"/>
        <v>-1.4268684777414857</v>
      </c>
      <c r="M24" s="12">
        <f t="shared" si="5"/>
        <v>3.3916852647367239</v>
      </c>
    </row>
    <row r="25" spans="1:13" ht="14.25" x14ac:dyDescent="0.2">
      <c r="A25" s="10" t="s">
        <v>31</v>
      </c>
      <c r="B25" s="11">
        <v>132121.80369</v>
      </c>
      <c r="C25" s="11">
        <v>148836.76452</v>
      </c>
      <c r="D25" s="12">
        <f t="shared" si="0"/>
        <v>12.651175175611924</v>
      </c>
      <c r="E25" s="12">
        <f t="shared" si="1"/>
        <v>0.58091596868158191</v>
      </c>
      <c r="F25" s="11">
        <v>848230.59273000003</v>
      </c>
      <c r="G25" s="11">
        <v>830838.33093000005</v>
      </c>
      <c r="H25" s="12">
        <f t="shared" si="2"/>
        <v>-2.0504167085065395</v>
      </c>
      <c r="I25" s="12">
        <f t="shared" si="3"/>
        <v>0.51412904369962631</v>
      </c>
      <c r="J25" s="11">
        <v>1486972.5840799999</v>
      </c>
      <c r="K25" s="11">
        <v>1426983.05388</v>
      </c>
      <c r="L25" s="12">
        <f t="shared" si="4"/>
        <v>-4.0343400303587877</v>
      </c>
      <c r="M25" s="12">
        <f t="shared" si="5"/>
        <v>0.512252966421196</v>
      </c>
    </row>
    <row r="26" spans="1:13" ht="14.25" x14ac:dyDescent="0.2">
      <c r="A26" s="10" t="s">
        <v>32</v>
      </c>
      <c r="B26" s="11">
        <v>230952.04178</v>
      </c>
      <c r="C26" s="11">
        <v>234681.84148</v>
      </c>
      <c r="D26" s="12">
        <f t="shared" si="0"/>
        <v>1.6149671902675493</v>
      </c>
      <c r="E26" s="12">
        <f t="shared" si="1"/>
        <v>0.91597280896960243</v>
      </c>
      <c r="F26" s="11">
        <v>1520431.64729</v>
      </c>
      <c r="G26" s="11">
        <v>1492170.1234800001</v>
      </c>
      <c r="H26" s="12">
        <f t="shared" si="2"/>
        <v>-1.8587829226241734</v>
      </c>
      <c r="I26" s="12">
        <f t="shared" si="3"/>
        <v>0.92336615929021382</v>
      </c>
      <c r="J26" s="11">
        <v>2783165.3108100002</v>
      </c>
      <c r="K26" s="11">
        <v>2809264.3195500001</v>
      </c>
      <c r="L26" s="12">
        <f t="shared" si="4"/>
        <v>0.93774554600223226</v>
      </c>
      <c r="M26" s="12">
        <f t="shared" si="5"/>
        <v>1.0084590543930352</v>
      </c>
    </row>
    <row r="27" spans="1:13" ht="15.75" x14ac:dyDescent="0.25">
      <c r="A27" s="8" t="s">
        <v>6</v>
      </c>
      <c r="B27" s="7">
        <f>B28</f>
        <v>3426764.91891</v>
      </c>
      <c r="C27" s="7">
        <f>C28</f>
        <v>3034902.1729700002</v>
      </c>
      <c r="D27" s="9">
        <f t="shared" si="0"/>
        <v>-11.435355363234114</v>
      </c>
      <c r="E27" s="9">
        <f t="shared" si="1"/>
        <v>11.845347091160388</v>
      </c>
      <c r="F27" s="7">
        <f>F28</f>
        <v>19180288.435350001</v>
      </c>
      <c r="G27" s="7">
        <f>G28</f>
        <v>20106562.74972</v>
      </c>
      <c r="H27" s="9">
        <f t="shared" si="2"/>
        <v>4.8293033626274369</v>
      </c>
      <c r="I27" s="9">
        <f t="shared" si="3"/>
        <v>12.442093116995368</v>
      </c>
      <c r="J27" s="7">
        <f>J28</f>
        <v>31541666.508469999</v>
      </c>
      <c r="K27" s="7">
        <f>K28</f>
        <v>32773184.414760001</v>
      </c>
      <c r="L27" s="9">
        <f t="shared" si="4"/>
        <v>3.9044161029326023</v>
      </c>
      <c r="M27" s="9">
        <f t="shared" si="5"/>
        <v>11.764793485025853</v>
      </c>
    </row>
    <row r="28" spans="1:13" ht="14.25" x14ac:dyDescent="0.2">
      <c r="A28" s="10" t="s">
        <v>33</v>
      </c>
      <c r="B28" s="11">
        <v>3426764.91891</v>
      </c>
      <c r="C28" s="11">
        <v>3034902.1729700002</v>
      </c>
      <c r="D28" s="12">
        <f t="shared" si="0"/>
        <v>-11.435355363234114</v>
      </c>
      <c r="E28" s="12">
        <f t="shared" si="1"/>
        <v>11.845347091160388</v>
      </c>
      <c r="F28" s="11">
        <v>19180288.435350001</v>
      </c>
      <c r="G28" s="11">
        <v>20106562.74972</v>
      </c>
      <c r="H28" s="12">
        <f t="shared" si="2"/>
        <v>4.8293033626274369</v>
      </c>
      <c r="I28" s="12">
        <f t="shared" si="3"/>
        <v>12.442093116995368</v>
      </c>
      <c r="J28" s="11">
        <v>31541666.508469999</v>
      </c>
      <c r="K28" s="11">
        <v>32773184.414760001</v>
      </c>
      <c r="L28" s="12">
        <f t="shared" si="4"/>
        <v>3.9044161029326023</v>
      </c>
      <c r="M28" s="12">
        <f t="shared" si="5"/>
        <v>11.764793485025853</v>
      </c>
    </row>
    <row r="29" spans="1:13" ht="15.75" x14ac:dyDescent="0.25">
      <c r="A29" s="8" t="s">
        <v>7</v>
      </c>
      <c r="B29" s="7">
        <f>B30+B31+B32+B33+B34+B35+B36+B37+B38+B39+B40</f>
        <v>13586320.453759998</v>
      </c>
      <c r="C29" s="7">
        <f>C30+C31+C32+C33+C34+C35+C36+C37+C38+C39+C40</f>
        <v>13999061.30315</v>
      </c>
      <c r="D29" s="9">
        <f t="shared" si="0"/>
        <v>3.0379148702898173</v>
      </c>
      <c r="E29" s="9">
        <f t="shared" si="1"/>
        <v>54.638907824816719</v>
      </c>
      <c r="F29" s="7">
        <f>F30+F31+F32+F33+F34+F35+F36+F37+F38+F39+F40</f>
        <v>84504402.801259995</v>
      </c>
      <c r="G29" s="7">
        <f>G30+G31+G32+G33+G34+G35+G36+G37+G38+G39+G40</f>
        <v>87813108.464890018</v>
      </c>
      <c r="H29" s="9">
        <f t="shared" si="2"/>
        <v>3.91542399442966</v>
      </c>
      <c r="I29" s="9">
        <f t="shared" si="3"/>
        <v>54.339415742662965</v>
      </c>
      <c r="J29" s="7">
        <f>J30+J31+J32+J33+J34+J35+J36+J37+J38+J39+J40</f>
        <v>145618831.43866</v>
      </c>
      <c r="K29" s="7">
        <f>K30+K31+K32+K33+K34+K35+K36+K37+K38+K39+K40</f>
        <v>152399954.17038998</v>
      </c>
      <c r="L29" s="9">
        <f t="shared" si="4"/>
        <v>4.6567622228080046</v>
      </c>
      <c r="M29" s="9">
        <f t="shared" si="5"/>
        <v>54.707957739210514</v>
      </c>
    </row>
    <row r="30" spans="1:13" ht="14.25" x14ac:dyDescent="0.2">
      <c r="A30" s="10" t="s">
        <v>34</v>
      </c>
      <c r="B30" s="11">
        <v>1580741.94053</v>
      </c>
      <c r="C30" s="11">
        <v>1583146.30816</v>
      </c>
      <c r="D30" s="12">
        <f t="shared" si="0"/>
        <v>0.15210374118332329</v>
      </c>
      <c r="E30" s="12">
        <f t="shared" si="1"/>
        <v>6.179084678005446</v>
      </c>
      <c r="F30" s="11">
        <v>9693075.9418800008</v>
      </c>
      <c r="G30" s="11">
        <v>9556881.9768400006</v>
      </c>
      <c r="H30" s="12">
        <f t="shared" si="2"/>
        <v>-1.4050644589666232</v>
      </c>
      <c r="I30" s="12">
        <f t="shared" si="3"/>
        <v>5.9138708562026059</v>
      </c>
      <c r="J30" s="11">
        <v>17256945.460840002</v>
      </c>
      <c r="K30" s="11">
        <v>16624245.858750001</v>
      </c>
      <c r="L30" s="12">
        <f t="shared" si="4"/>
        <v>-3.6663475788675508</v>
      </c>
      <c r="M30" s="12">
        <f t="shared" si="5"/>
        <v>5.967708749242159</v>
      </c>
    </row>
    <row r="31" spans="1:13" ht="14.25" x14ac:dyDescent="0.2">
      <c r="A31" s="10" t="s">
        <v>35</v>
      </c>
      <c r="B31" s="11">
        <v>3834858.8748900001</v>
      </c>
      <c r="C31" s="11">
        <v>3586208.6131199999</v>
      </c>
      <c r="D31" s="12">
        <f t="shared" si="0"/>
        <v>-6.4839481681612741</v>
      </c>
      <c r="E31" s="12">
        <f t="shared" si="1"/>
        <v>13.99711863600001</v>
      </c>
      <c r="F31" s="11">
        <v>23811186.755770002</v>
      </c>
      <c r="G31" s="11">
        <v>24423487.260570001</v>
      </c>
      <c r="H31" s="12">
        <f t="shared" si="2"/>
        <v>2.571482518197564</v>
      </c>
      <c r="I31" s="12">
        <f t="shared" si="3"/>
        <v>15.113438657832942</v>
      </c>
      <c r="J31" s="11">
        <v>40198565.161449999</v>
      </c>
      <c r="K31" s="11">
        <v>42129277.022009999</v>
      </c>
      <c r="L31" s="12">
        <f t="shared" si="4"/>
        <v>4.8029372511323674</v>
      </c>
      <c r="M31" s="12">
        <f t="shared" si="5"/>
        <v>15.123408136505986</v>
      </c>
    </row>
    <row r="32" spans="1:13" ht="14.25" x14ac:dyDescent="0.2">
      <c r="A32" s="10" t="s">
        <v>36</v>
      </c>
      <c r="B32" s="11">
        <v>262568.56161999999</v>
      </c>
      <c r="C32" s="11">
        <v>166024.75630000001</v>
      </c>
      <c r="D32" s="12">
        <f t="shared" si="0"/>
        <v>-36.76898891639668</v>
      </c>
      <c r="E32" s="12">
        <f t="shared" si="1"/>
        <v>0.64800140235632475</v>
      </c>
      <c r="F32" s="11">
        <v>1171002.0814499999</v>
      </c>
      <c r="G32" s="11">
        <v>1727322.9963700001</v>
      </c>
      <c r="H32" s="12">
        <f t="shared" si="2"/>
        <v>47.508106410121201</v>
      </c>
      <c r="I32" s="12">
        <f t="shared" si="3"/>
        <v>1.0688805357475772</v>
      </c>
      <c r="J32" s="11">
        <v>2043862.3203799999</v>
      </c>
      <c r="K32" s="11">
        <v>2799887.7700499999</v>
      </c>
      <c r="L32" s="12">
        <f t="shared" si="4"/>
        <v>36.990038033943392</v>
      </c>
      <c r="M32" s="12">
        <f t="shared" si="5"/>
        <v>1.0050930962037556</v>
      </c>
    </row>
    <row r="33" spans="1:13" ht="14.25" x14ac:dyDescent="0.2">
      <c r="A33" s="10" t="s">
        <v>37</v>
      </c>
      <c r="B33" s="11">
        <v>1563390.7886099999</v>
      </c>
      <c r="C33" s="11">
        <v>1803468.9491399999</v>
      </c>
      <c r="D33" s="12">
        <f t="shared" si="0"/>
        <v>15.35624760482642</v>
      </c>
      <c r="E33" s="12">
        <f t="shared" si="1"/>
        <v>7.0390129411610349</v>
      </c>
      <c r="F33" s="11">
        <v>9883421.3895500004</v>
      </c>
      <c r="G33" s="11">
        <v>10931699.93382</v>
      </c>
      <c r="H33" s="12">
        <f t="shared" si="2"/>
        <v>10.606433773818162</v>
      </c>
      <c r="I33" s="12">
        <f t="shared" si="3"/>
        <v>6.7646186072024976</v>
      </c>
      <c r="J33" s="11">
        <v>17310683.47792</v>
      </c>
      <c r="K33" s="11">
        <v>18772371.247639999</v>
      </c>
      <c r="L33" s="12">
        <f t="shared" si="4"/>
        <v>8.4438478214011656</v>
      </c>
      <c r="M33" s="12">
        <f t="shared" si="5"/>
        <v>6.7388346569476623</v>
      </c>
    </row>
    <row r="34" spans="1:13" ht="14.25" x14ac:dyDescent="0.2">
      <c r="A34" s="10" t="s">
        <v>38</v>
      </c>
      <c r="B34" s="11">
        <v>985146.22398000001</v>
      </c>
      <c r="C34" s="11">
        <v>1027269.0131</v>
      </c>
      <c r="D34" s="12">
        <f t="shared" si="0"/>
        <v>4.2757905470949789</v>
      </c>
      <c r="E34" s="12">
        <f t="shared" si="1"/>
        <v>4.0094728998316125</v>
      </c>
      <c r="F34" s="11">
        <v>6155265.9677600004</v>
      </c>
      <c r="G34" s="11">
        <v>6381184.8664999995</v>
      </c>
      <c r="H34" s="12">
        <f t="shared" si="2"/>
        <v>3.6703352856450926</v>
      </c>
      <c r="I34" s="12">
        <f t="shared" si="3"/>
        <v>3.9487254631257294</v>
      </c>
      <c r="J34" s="11">
        <v>10956219.39845</v>
      </c>
      <c r="K34" s="11">
        <v>11480302.06982</v>
      </c>
      <c r="L34" s="12">
        <f t="shared" si="4"/>
        <v>4.7834262194871959</v>
      </c>
      <c r="M34" s="12">
        <f t="shared" si="5"/>
        <v>4.1211553106300798</v>
      </c>
    </row>
    <row r="35" spans="1:13" ht="14.25" x14ac:dyDescent="0.2">
      <c r="A35" s="10" t="s">
        <v>39</v>
      </c>
      <c r="B35" s="11">
        <v>1186771.55498</v>
      </c>
      <c r="C35" s="11">
        <v>1405256.3311900001</v>
      </c>
      <c r="D35" s="12">
        <f t="shared" si="0"/>
        <v>18.410011201665686</v>
      </c>
      <c r="E35" s="12">
        <f t="shared" si="1"/>
        <v>5.4847728349366891</v>
      </c>
      <c r="F35" s="11">
        <v>7634473.2744000005</v>
      </c>
      <c r="G35" s="11">
        <v>8608290.6384599991</v>
      </c>
      <c r="H35" s="12">
        <f t="shared" si="2"/>
        <v>12.755527841395603</v>
      </c>
      <c r="I35" s="12">
        <f t="shared" si="3"/>
        <v>5.3268753608008073</v>
      </c>
      <c r="J35" s="11">
        <v>12903291.67148</v>
      </c>
      <c r="K35" s="11">
        <v>14212897.746069999</v>
      </c>
      <c r="L35" s="12">
        <f t="shared" si="4"/>
        <v>10.149395270081408</v>
      </c>
      <c r="M35" s="12">
        <f t="shared" si="5"/>
        <v>5.1020921461326187</v>
      </c>
    </row>
    <row r="36" spans="1:13" ht="14.25" x14ac:dyDescent="0.2">
      <c r="A36" s="10" t="s">
        <v>40</v>
      </c>
      <c r="B36" s="11">
        <v>1351623.13726</v>
      </c>
      <c r="C36" s="11">
        <v>1379998.2857900001</v>
      </c>
      <c r="D36" s="12">
        <f t="shared" si="0"/>
        <v>2.0993387689058061</v>
      </c>
      <c r="E36" s="12">
        <f t="shared" si="1"/>
        <v>5.3861896524960855</v>
      </c>
      <c r="F36" s="11">
        <v>9597169.7393200006</v>
      </c>
      <c r="G36" s="11">
        <v>9754809.3375400007</v>
      </c>
      <c r="H36" s="12">
        <f t="shared" si="2"/>
        <v>1.642563406731717</v>
      </c>
      <c r="I36" s="12">
        <f t="shared" si="3"/>
        <v>6.0363498041403796</v>
      </c>
      <c r="J36" s="11">
        <v>16401444.522569999</v>
      </c>
      <c r="K36" s="11">
        <v>16689809.428510001</v>
      </c>
      <c r="L36" s="12">
        <f t="shared" si="4"/>
        <v>1.7581677366477286</v>
      </c>
      <c r="M36" s="12">
        <f t="shared" si="5"/>
        <v>5.9912445109370189</v>
      </c>
    </row>
    <row r="37" spans="1:13" ht="14.25" x14ac:dyDescent="0.2">
      <c r="A37" s="13" t="s">
        <v>41</v>
      </c>
      <c r="B37" s="11">
        <v>427228.41396999999</v>
      </c>
      <c r="C37" s="11">
        <v>424801.73352000001</v>
      </c>
      <c r="D37" s="12">
        <f t="shared" si="0"/>
        <v>-0.56800539726517041</v>
      </c>
      <c r="E37" s="12">
        <f t="shared" si="1"/>
        <v>1.6580185098838647</v>
      </c>
      <c r="F37" s="11">
        <v>2605710.1505499999</v>
      </c>
      <c r="G37" s="11">
        <v>2652367.65735</v>
      </c>
      <c r="H37" s="12">
        <f t="shared" si="2"/>
        <v>1.7905869841337443</v>
      </c>
      <c r="I37" s="12">
        <f t="shared" si="3"/>
        <v>1.6413051690655145</v>
      </c>
      <c r="J37" s="11">
        <v>4393179.9837300004</v>
      </c>
      <c r="K37" s="11">
        <v>4545170.8597900001</v>
      </c>
      <c r="L37" s="12">
        <f t="shared" si="4"/>
        <v>3.4597006410593911</v>
      </c>
      <c r="M37" s="12">
        <f t="shared" si="5"/>
        <v>1.6316082026958663</v>
      </c>
    </row>
    <row r="38" spans="1:13" ht="14.25" x14ac:dyDescent="0.2">
      <c r="A38" s="10" t="s">
        <v>42</v>
      </c>
      <c r="B38" s="11">
        <v>756187.43886999995</v>
      </c>
      <c r="C38" s="11">
        <v>802293.13239000004</v>
      </c>
      <c r="D38" s="12">
        <f t="shared" si="0"/>
        <v>6.0971250182226777</v>
      </c>
      <c r="E38" s="12">
        <f t="shared" si="1"/>
        <v>3.1313828520257165</v>
      </c>
      <c r="F38" s="11">
        <v>5097994.9290399998</v>
      </c>
      <c r="G38" s="11">
        <v>3700882.81965</v>
      </c>
      <c r="H38" s="12">
        <f t="shared" si="2"/>
        <v>-27.405129444746017</v>
      </c>
      <c r="I38" s="12">
        <f t="shared" si="3"/>
        <v>2.2901342825399089</v>
      </c>
      <c r="J38" s="11">
        <v>8798528.6349299997</v>
      </c>
      <c r="K38" s="11">
        <v>6533129.9548000004</v>
      </c>
      <c r="L38" s="12">
        <f t="shared" si="4"/>
        <v>-25.74747181178007</v>
      </c>
      <c r="M38" s="12">
        <f t="shared" si="5"/>
        <v>2.345238221478489</v>
      </c>
    </row>
    <row r="39" spans="1:13" ht="14.25" x14ac:dyDescent="0.2">
      <c r="A39" s="10" t="s">
        <v>43</v>
      </c>
      <c r="B39" s="11">
        <v>981427.40345999994</v>
      </c>
      <c r="C39" s="11">
        <v>1122699.3441300001</v>
      </c>
      <c r="D39" s="12">
        <f>(C39-B39)/B39*100</f>
        <v>14.394538013912097</v>
      </c>
      <c r="E39" s="12">
        <f t="shared" si="1"/>
        <v>4.3819413781049841</v>
      </c>
      <c r="F39" s="11">
        <v>4584335.4763500001</v>
      </c>
      <c r="G39" s="11">
        <v>5786740.1689400002</v>
      </c>
      <c r="H39" s="12">
        <f t="shared" si="2"/>
        <v>26.228549345767821</v>
      </c>
      <c r="I39" s="12">
        <f t="shared" si="3"/>
        <v>3.5808785878536913</v>
      </c>
      <c r="J39" s="11">
        <v>8004722.8772099996</v>
      </c>
      <c r="K39" s="11">
        <v>11208246.38579</v>
      </c>
      <c r="L39" s="12">
        <f t="shared" si="4"/>
        <v>40.020417417580482</v>
      </c>
      <c r="M39" s="12">
        <f t="shared" si="5"/>
        <v>4.0234937926483578</v>
      </c>
    </row>
    <row r="40" spans="1:13" ht="14.25" x14ac:dyDescent="0.2">
      <c r="A40" s="10" t="s">
        <v>44</v>
      </c>
      <c r="B40" s="11">
        <v>656376.11558999994</v>
      </c>
      <c r="C40" s="11">
        <v>697894.83631000004</v>
      </c>
      <c r="D40" s="12">
        <f>(C40-B40)/B40*100</f>
        <v>6.3254466050581328</v>
      </c>
      <c r="E40" s="12">
        <f t="shared" si="1"/>
        <v>2.723912040014949</v>
      </c>
      <c r="F40" s="11">
        <v>4270767.0951899998</v>
      </c>
      <c r="G40" s="11">
        <v>4289440.8088499997</v>
      </c>
      <c r="H40" s="12">
        <f t="shared" si="2"/>
        <v>0.437244954917616</v>
      </c>
      <c r="I40" s="12">
        <f t="shared" si="3"/>
        <v>2.654338418151299</v>
      </c>
      <c r="J40" s="11">
        <v>7351387.9297000002</v>
      </c>
      <c r="K40" s="11">
        <v>7404615.8271599999</v>
      </c>
      <c r="L40" s="12">
        <f t="shared" si="4"/>
        <v>0.72405235540565216</v>
      </c>
      <c r="M40" s="12">
        <f t="shared" si="5"/>
        <v>2.6580809157885192</v>
      </c>
    </row>
    <row r="41" spans="1:13" ht="15.75" x14ac:dyDescent="0.25">
      <c r="A41" s="8" t="s">
        <v>8</v>
      </c>
      <c r="B41" s="7">
        <f>B42</f>
        <v>571275.46848000004</v>
      </c>
      <c r="C41" s="7">
        <f>C42</f>
        <v>645379.10519000003</v>
      </c>
      <c r="D41" s="9">
        <f t="shared" si="0"/>
        <v>12.971611910304585</v>
      </c>
      <c r="E41" s="9">
        <f t="shared" si="1"/>
        <v>2.5189409973227592</v>
      </c>
      <c r="F41" s="7">
        <f>F42</f>
        <v>3434361.90643</v>
      </c>
      <c r="G41" s="7">
        <f>G42</f>
        <v>4079476.9686400001</v>
      </c>
      <c r="H41" s="9">
        <f t="shared" si="2"/>
        <v>18.784131660736758</v>
      </c>
      <c r="I41" s="9">
        <f t="shared" si="3"/>
        <v>2.5244112056479522</v>
      </c>
      <c r="J41" s="7">
        <f>J42</f>
        <v>6032816.3747300003</v>
      </c>
      <c r="K41" s="7">
        <f>K42</f>
        <v>6855497.6584200002</v>
      </c>
      <c r="L41" s="9">
        <f t="shared" si="4"/>
        <v>13.63676983665559</v>
      </c>
      <c r="M41" s="9">
        <f t="shared" si="5"/>
        <v>2.4609605574997415</v>
      </c>
    </row>
    <row r="42" spans="1:13" ht="14.25" x14ac:dyDescent="0.2">
      <c r="A42" s="10" t="s">
        <v>45</v>
      </c>
      <c r="B42" s="11">
        <v>571275.46848000004</v>
      </c>
      <c r="C42" s="11">
        <v>645379.10519000003</v>
      </c>
      <c r="D42" s="12">
        <f t="shared" si="0"/>
        <v>12.971611910304585</v>
      </c>
      <c r="E42" s="12">
        <f t="shared" si="1"/>
        <v>2.5189409973227592</v>
      </c>
      <c r="F42" s="11">
        <v>3434361.90643</v>
      </c>
      <c r="G42" s="11">
        <v>4079476.9686400001</v>
      </c>
      <c r="H42" s="12">
        <f t="shared" si="2"/>
        <v>18.784131660736758</v>
      </c>
      <c r="I42" s="12">
        <f t="shared" si="3"/>
        <v>2.5244112056479522</v>
      </c>
      <c r="J42" s="11">
        <v>6032816.3747300003</v>
      </c>
      <c r="K42" s="11">
        <v>6855497.6584200002</v>
      </c>
      <c r="L42" s="12">
        <f t="shared" si="4"/>
        <v>13.63676983665559</v>
      </c>
      <c r="M42" s="12">
        <f t="shared" si="5"/>
        <v>2.4609605574997415</v>
      </c>
    </row>
    <row r="43" spans="1:13" ht="15.75" x14ac:dyDescent="0.25">
      <c r="A43" s="8" t="s">
        <v>9</v>
      </c>
      <c r="B43" s="7">
        <f>B8+B22+B41</f>
        <v>21617045.473389998</v>
      </c>
      <c r="C43" s="7">
        <f>C8+C22+C41</f>
        <v>22077299.41409</v>
      </c>
      <c r="D43" s="9">
        <f t="shared" si="0"/>
        <v>2.1291250983699981</v>
      </c>
      <c r="E43" s="9">
        <f t="shared" si="1"/>
        <v>86.168600992976039</v>
      </c>
      <c r="F43" s="14">
        <f>F8+F22+F41</f>
        <v>135371664.08277997</v>
      </c>
      <c r="G43" s="14">
        <f>G8+G22+G41</f>
        <v>141041732.29587004</v>
      </c>
      <c r="H43" s="15">
        <f t="shared" si="2"/>
        <v>4.188519252908649</v>
      </c>
      <c r="I43" s="15">
        <f t="shared" si="3"/>
        <v>87.277690794364418</v>
      </c>
      <c r="J43" s="14">
        <f>J8+J22+J41</f>
        <v>233334118.28583997</v>
      </c>
      <c r="K43" s="14">
        <f>K8+K22+K41</f>
        <v>242869944.26947996</v>
      </c>
      <c r="L43" s="15">
        <f t="shared" si="4"/>
        <v>4.0867688161910234</v>
      </c>
      <c r="M43" s="15">
        <f t="shared" si="5"/>
        <v>87.184531777245482</v>
      </c>
    </row>
    <row r="44" spans="1:13" ht="30" x14ac:dyDescent="0.2">
      <c r="A44" s="18" t="s">
        <v>46</v>
      </c>
      <c r="B44" s="19">
        <f>B45-B43</f>
        <v>3292228.4796100035</v>
      </c>
      <c r="C44" s="19">
        <f>C45-C43</f>
        <v>3543749.5059100017</v>
      </c>
      <c r="D44" s="20">
        <f>(C44-B44)/B44*100</f>
        <v>7.6398411549429666</v>
      </c>
      <c r="E44" s="20">
        <f>C44/C$45*100</f>
        <v>13.831399007023954</v>
      </c>
      <c r="F44" s="19">
        <f>F45-F43</f>
        <v>20893199.938220024</v>
      </c>
      <c r="G44" s="19">
        <f>G45-G43</f>
        <v>20559395.108129978</v>
      </c>
      <c r="H44" s="21">
        <f>(G44-F44)/F44*100</f>
        <v>-1.5976721185700964</v>
      </c>
      <c r="I44" s="20">
        <f>G44/G$45*100</f>
        <v>12.722309205635582</v>
      </c>
      <c r="J44" s="19">
        <f>J45-J43</f>
        <v>36004586.743160009</v>
      </c>
      <c r="K44" s="19">
        <f>K45-K43</f>
        <v>35700048.960520059</v>
      </c>
      <c r="L44" s="21">
        <f>(K44-J44)/J44*100</f>
        <v>-0.8458305182403052</v>
      </c>
      <c r="M44" s="20">
        <f>K44/K$45*100</f>
        <v>12.815468222754516</v>
      </c>
    </row>
    <row r="45" spans="1:13" ht="20.25" x14ac:dyDescent="0.2">
      <c r="A45" s="22" t="s">
        <v>47</v>
      </c>
      <c r="B45" s="23">
        <v>24909273.953000002</v>
      </c>
      <c r="C45" s="23">
        <v>25621048.920000002</v>
      </c>
      <c r="D45" s="24">
        <f>(C45-B45)/B45*100</f>
        <v>2.8574697453768056</v>
      </c>
      <c r="E45" s="25">
        <f>C45/C$45*100</f>
        <v>100</v>
      </c>
      <c r="F45" s="23">
        <v>156264864.021</v>
      </c>
      <c r="G45" s="23">
        <v>161601127.40400001</v>
      </c>
      <c r="H45" s="24">
        <f>(G45-F45)/F45*100</f>
        <v>3.4148837081398478</v>
      </c>
      <c r="I45" s="25">
        <f>G45/G$45*100</f>
        <v>100</v>
      </c>
      <c r="J45" s="23">
        <v>269338705.02899998</v>
      </c>
      <c r="K45" s="23">
        <v>278569993.23000002</v>
      </c>
      <c r="L45" s="24">
        <f>(K45-J45)/J45*100</f>
        <v>3.4273901331804844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2026-08-02T06:01:17Z</dcterms:created>
  <dcterms:modified xsi:type="dcterms:W3CDTF">2026-08-04T08:23:15Z</dcterms:modified>
</cp:coreProperties>
</file>