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dua\Desktop\"/>
    </mc:Choice>
  </mc:AlternateContent>
  <xr:revisionPtr revIDLastSave="0" documentId="13_ncr:1_{CA9798E5-B1F2-47C0-882E-91853FF51F9A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29" i="1"/>
  <c r="J29" i="1"/>
  <c r="G29" i="1"/>
  <c r="F29" i="1"/>
  <c r="C29" i="1"/>
  <c r="B29" i="1"/>
  <c r="K41" i="1" l="1"/>
  <c r="J41" i="1"/>
  <c r="G41" i="1"/>
  <c r="F41" i="1"/>
  <c r="C41" i="1"/>
  <c r="B41" i="1"/>
  <c r="K27" i="1"/>
  <c r="J27" i="1"/>
  <c r="G27" i="1"/>
  <c r="F27" i="1"/>
  <c r="C27" i="1"/>
  <c r="B27" i="1"/>
  <c r="K23" i="1"/>
  <c r="J23" i="1"/>
  <c r="G23" i="1"/>
  <c r="F23" i="1"/>
  <c r="C23" i="1"/>
  <c r="B23" i="1"/>
  <c r="K20" i="1"/>
  <c r="J20" i="1"/>
  <c r="G20" i="1"/>
  <c r="F20" i="1"/>
  <c r="C20" i="1"/>
  <c r="B20" i="1"/>
  <c r="K18" i="1"/>
  <c r="J18" i="1"/>
  <c r="G18" i="1"/>
  <c r="F18" i="1"/>
  <c r="C18" i="1"/>
  <c r="B18" i="1"/>
  <c r="K9" i="1"/>
  <c r="J9" i="1"/>
  <c r="G9" i="1"/>
  <c r="F9" i="1"/>
  <c r="C9" i="1"/>
  <c r="B9" i="1"/>
  <c r="L42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2" i="1"/>
  <c r="D42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L18" i="1" l="1"/>
  <c r="L41" i="1"/>
  <c r="G22" i="1"/>
  <c r="J22" i="1"/>
  <c r="H41" i="1"/>
  <c r="H18" i="1"/>
  <c r="L29" i="1"/>
  <c r="K22" i="1"/>
  <c r="L23" i="1"/>
  <c r="H23" i="1"/>
  <c r="H20" i="1"/>
  <c r="F8" i="1"/>
  <c r="L9" i="1"/>
  <c r="D9" i="1"/>
  <c r="H9" i="1"/>
  <c r="D20" i="1"/>
  <c r="D18" i="1"/>
  <c r="H27" i="1"/>
  <c r="J8" i="1"/>
  <c r="B8" i="1"/>
  <c r="K8" i="1"/>
  <c r="D41" i="1"/>
  <c r="C8" i="1"/>
  <c r="D27" i="1"/>
  <c r="D29" i="1"/>
  <c r="G8" i="1"/>
  <c r="D23" i="1"/>
  <c r="B22" i="1"/>
  <c r="F22" i="1"/>
  <c r="H29" i="1"/>
  <c r="L27" i="1"/>
  <c r="L20" i="1"/>
  <c r="C22" i="1"/>
  <c r="L22" i="1" l="1"/>
  <c r="K43" i="1"/>
  <c r="M40" i="1" s="1"/>
  <c r="L8" i="1"/>
  <c r="J43" i="1"/>
  <c r="D8" i="1"/>
  <c r="G43" i="1"/>
  <c r="H8" i="1"/>
  <c r="F43" i="1"/>
  <c r="F44" i="1" s="1"/>
  <c r="H22" i="1"/>
  <c r="D22" i="1"/>
  <c r="B43" i="1"/>
  <c r="B44" i="1" s="1"/>
  <c r="M30" i="1"/>
  <c r="M14" i="1"/>
  <c r="M12" i="1"/>
  <c r="M23" i="1"/>
  <c r="M37" i="1"/>
  <c r="M42" i="1"/>
  <c r="M34" i="1"/>
  <c r="M31" i="1"/>
  <c r="M15" i="1"/>
  <c r="M13" i="1"/>
  <c r="M19" i="1"/>
  <c r="M29" i="1"/>
  <c r="C43" i="1"/>
  <c r="C44" i="1" s="1"/>
  <c r="M16" i="1" l="1"/>
  <c r="E44" i="1"/>
  <c r="D44" i="1"/>
  <c r="I8" i="1"/>
  <c r="G44" i="1"/>
  <c r="J44" i="1"/>
  <c r="M27" i="1"/>
  <c r="K44" i="1"/>
  <c r="M32" i="1"/>
  <c r="M18" i="1"/>
  <c r="M17" i="1"/>
  <c r="M41" i="1"/>
  <c r="M33" i="1"/>
  <c r="M24" i="1"/>
  <c r="M9" i="1"/>
  <c r="M39" i="1"/>
  <c r="M43" i="1"/>
  <c r="M26" i="1"/>
  <c r="M8" i="1"/>
  <c r="M35" i="1"/>
  <c r="M11" i="1"/>
  <c r="M10" i="1"/>
  <c r="M38" i="1"/>
  <c r="M22" i="1"/>
  <c r="M21" i="1"/>
  <c r="M20" i="1"/>
  <c r="M28" i="1"/>
  <c r="M25" i="1"/>
  <c r="M36" i="1"/>
  <c r="L43" i="1"/>
  <c r="I15" i="1"/>
  <c r="I42" i="1"/>
  <c r="I10" i="1"/>
  <c r="I24" i="1"/>
  <c r="I23" i="1"/>
  <c r="I32" i="1"/>
  <c r="I30" i="1"/>
  <c r="I35" i="1"/>
  <c r="I16" i="1"/>
  <c r="I22" i="1"/>
  <c r="I20" i="1"/>
  <c r="H43" i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I41" i="1"/>
  <c r="I39" i="1"/>
  <c r="I18" i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E16" i="1"/>
  <c r="E10" i="1"/>
  <c r="E11" i="1"/>
  <c r="E27" i="1"/>
  <c r="E22" i="1"/>
  <c r="L44" i="1" l="1"/>
  <c r="M44" i="1"/>
  <c r="I44" i="1"/>
  <c r="H44" i="1"/>
</calcChain>
</file>

<file path=xl/sharedStrings.xml><?xml version="1.0" encoding="utf-8"?>
<sst xmlns="http://schemas.openxmlformats.org/spreadsheetml/2006/main" count="52" uniqueCount="48">
  <si>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</si>
  <si>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</si>
  <si>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</si>
  <si>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</si>
  <si>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</si>
  <si>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</si>
  <si>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</si>
  <si>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</si>
  <si>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</si>
  <si>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</si>
  <si>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</si>
  <si>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</si>
  <si>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('26/'25)</t>
  </si>
  <si>
    <t xml:space="preserve"> Pay(26)  (%)</t>
  </si>
  <si>
    <t>1 - 30 HAZIRAN İHRACAT RAKAMLARI</t>
  </si>
  <si>
    <t xml:space="preserve">SEKTÖREL BAZDA İHRACAT RAKAMLARI -1.000 $ </t>
  </si>
  <si>
    <t>1 - 30 HAZIRAN</t>
  </si>
  <si>
    <t>1 OCAK  -  30 HAZIRAN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</si>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</sst>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7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  <xf numFmtId="0" fontId="47" fillId="0" borderId="0"/>
  </cellStyleXfs>
  <cellXfs count="31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8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 6" xfId="336" xr:uid="{00000000-0005-0000-0000-0000FF000000}"/>
    <cellStyle name="Normal_MAYIS_2009_İHRACAT_RAKAMLARI" xfId="1" xr:uid="{00000000-0005-0000-0000-000000010000}"/>
    <cellStyle name="Not 2" xfId="131" xr:uid="{00000000-0005-0000-0000-000001010000}"/>
    <cellStyle name="Not 3" xfId="294" xr:uid="{00000000-0005-0000-0000-000002010000}"/>
    <cellStyle name="Note 2" xfId="132" xr:uid="{00000000-0005-0000-0000-000003010000}"/>
    <cellStyle name="Note 2 2" xfId="133" xr:uid="{00000000-0005-0000-0000-000004010000}"/>
    <cellStyle name="Note 2 2 2" xfId="134" xr:uid="{00000000-0005-0000-0000-000005010000}"/>
    <cellStyle name="Note 2 2 2 2" xfId="135" xr:uid="{00000000-0005-0000-0000-000006010000}"/>
    <cellStyle name="Note 2 2 2 2 2" xfId="295" xr:uid="{00000000-0005-0000-0000-000007010000}"/>
    <cellStyle name="Note 2 2 2 3" xfId="296" xr:uid="{00000000-0005-0000-0000-000008010000}"/>
    <cellStyle name="Note 2 2 3" xfId="136" xr:uid="{00000000-0005-0000-0000-000009010000}"/>
    <cellStyle name="Note 2 2 3 2" xfId="137" xr:uid="{00000000-0005-0000-0000-00000A010000}"/>
    <cellStyle name="Note 2 2 3 2 2" xfId="138" xr:uid="{00000000-0005-0000-0000-00000B010000}"/>
    <cellStyle name="Note 2 2 3 2 2 2" xfId="297" xr:uid="{00000000-0005-0000-0000-00000C010000}"/>
    <cellStyle name="Note 2 2 3 2 3" xfId="298" xr:uid="{00000000-0005-0000-0000-00000D010000}"/>
    <cellStyle name="Note 2 2 3 3" xfId="139" xr:uid="{00000000-0005-0000-0000-00000E010000}"/>
    <cellStyle name="Note 2 2 3 3 2" xfId="140" xr:uid="{00000000-0005-0000-0000-00000F010000}"/>
    <cellStyle name="Note 2 2 3 3 2 2" xfId="299" xr:uid="{00000000-0005-0000-0000-000010010000}"/>
    <cellStyle name="Note 2 2 3 3 3" xfId="300" xr:uid="{00000000-0005-0000-0000-000011010000}"/>
    <cellStyle name="Note 2 2 3 4" xfId="301" xr:uid="{00000000-0005-0000-0000-000012010000}"/>
    <cellStyle name="Note 2 2 4" xfId="141" xr:uid="{00000000-0005-0000-0000-000013010000}"/>
    <cellStyle name="Note 2 2 4 2" xfId="142" xr:uid="{00000000-0005-0000-0000-000014010000}"/>
    <cellStyle name="Note 2 2 4 2 2" xfId="302" xr:uid="{00000000-0005-0000-0000-000015010000}"/>
    <cellStyle name="Note 2 2 4 3" xfId="303" xr:uid="{00000000-0005-0000-0000-000016010000}"/>
    <cellStyle name="Note 2 2 5" xfId="304" xr:uid="{00000000-0005-0000-0000-000017010000}"/>
    <cellStyle name="Note 2 2 6" xfId="305" xr:uid="{00000000-0005-0000-0000-000018010000}"/>
    <cellStyle name="Note 2 3" xfId="143" xr:uid="{00000000-0005-0000-0000-000019010000}"/>
    <cellStyle name="Note 2 3 2" xfId="144" xr:uid="{00000000-0005-0000-0000-00001A010000}"/>
    <cellStyle name="Note 2 3 2 2" xfId="145" xr:uid="{00000000-0005-0000-0000-00001B010000}"/>
    <cellStyle name="Note 2 3 2 2 2" xfId="306" xr:uid="{00000000-0005-0000-0000-00001C010000}"/>
    <cellStyle name="Note 2 3 2 3" xfId="307" xr:uid="{00000000-0005-0000-0000-00001D010000}"/>
    <cellStyle name="Note 2 3 3" xfId="146" xr:uid="{00000000-0005-0000-0000-00001E010000}"/>
    <cellStyle name="Note 2 3 3 2" xfId="147" xr:uid="{00000000-0005-0000-0000-00001F010000}"/>
    <cellStyle name="Note 2 3 3 2 2" xfId="308" xr:uid="{00000000-0005-0000-0000-000020010000}"/>
    <cellStyle name="Note 2 3 3 3" xfId="309" xr:uid="{00000000-0005-0000-0000-000021010000}"/>
    <cellStyle name="Note 2 3 4" xfId="310" xr:uid="{00000000-0005-0000-0000-000022010000}"/>
    <cellStyle name="Note 2 4" xfId="148" xr:uid="{00000000-0005-0000-0000-000023010000}"/>
    <cellStyle name="Note 2 4 2" xfId="149" xr:uid="{00000000-0005-0000-0000-000024010000}"/>
    <cellStyle name="Note 2 4 2 2" xfId="311" xr:uid="{00000000-0005-0000-0000-000025010000}"/>
    <cellStyle name="Note 2 4 3" xfId="312" xr:uid="{00000000-0005-0000-0000-000026010000}"/>
    <cellStyle name="Note 2 5" xfId="313" xr:uid="{00000000-0005-0000-0000-000027010000}"/>
    <cellStyle name="Note 3" xfId="150" xr:uid="{00000000-0005-0000-0000-000028010000}"/>
    <cellStyle name="Note 3 2" xfId="314" xr:uid="{00000000-0005-0000-0000-000029010000}"/>
    <cellStyle name="Nötr 2" xfId="315" xr:uid="{00000000-0005-0000-0000-00002A010000}"/>
    <cellStyle name="Output" xfId="151" xr:uid="{00000000-0005-0000-0000-00002B010000}"/>
    <cellStyle name="Output 2" xfId="152" xr:uid="{00000000-0005-0000-0000-00002C010000}"/>
    <cellStyle name="Output 2 2" xfId="153" xr:uid="{00000000-0005-0000-0000-00002D010000}"/>
    <cellStyle name="Output 2 2 2" xfId="316" xr:uid="{00000000-0005-0000-0000-00002E010000}"/>
    <cellStyle name="Output 2 3" xfId="317" xr:uid="{00000000-0005-0000-0000-00002F010000}"/>
    <cellStyle name="Output 3" xfId="318" xr:uid="{00000000-0005-0000-0000-000030010000}"/>
    <cellStyle name="Percent 2" xfId="154" xr:uid="{00000000-0005-0000-0000-000031010000}"/>
    <cellStyle name="Percent 2 2" xfId="155" xr:uid="{00000000-0005-0000-0000-000032010000}"/>
    <cellStyle name="Percent 2 2 2" xfId="319" xr:uid="{00000000-0005-0000-0000-000033010000}"/>
    <cellStyle name="Percent 2 3" xfId="320" xr:uid="{00000000-0005-0000-0000-000034010000}"/>
    <cellStyle name="Percent 3" xfId="156" xr:uid="{00000000-0005-0000-0000-000035010000}"/>
    <cellStyle name="Percent 3 2" xfId="321" xr:uid="{00000000-0005-0000-0000-000036010000}"/>
    <cellStyle name="Title" xfId="157" xr:uid="{00000000-0005-0000-0000-000037010000}"/>
    <cellStyle name="Title 2" xfId="158" xr:uid="{00000000-0005-0000-0000-000038010000}"/>
    <cellStyle name="Toplam 2" xfId="159" xr:uid="{00000000-0005-0000-0000-000039010000}"/>
    <cellStyle name="Total" xfId="160" xr:uid="{00000000-0005-0000-0000-00003A010000}"/>
    <cellStyle name="Total 2" xfId="161" xr:uid="{00000000-0005-0000-0000-00003B010000}"/>
    <cellStyle name="Total 2 2" xfId="162" xr:uid="{00000000-0005-0000-0000-00003C010000}"/>
    <cellStyle name="Total 2 2 2" xfId="322" xr:uid="{00000000-0005-0000-0000-00003D010000}"/>
    <cellStyle name="Total 2 3" xfId="323" xr:uid="{00000000-0005-0000-0000-00003E010000}"/>
    <cellStyle name="Total 3" xfId="324" xr:uid="{00000000-0005-0000-0000-00003F010000}"/>
    <cellStyle name="Uyarı Metni 2" xfId="163" xr:uid="{00000000-0005-0000-0000-000040010000}"/>
    <cellStyle name="Virgül 2" xfId="164" xr:uid="{00000000-0005-0000-0000-000042010000}"/>
    <cellStyle name="Virgül 3" xfId="325" xr:uid="{00000000-0005-0000-0000-000043010000}"/>
    <cellStyle name="Vurgu1 2" xfId="326" xr:uid="{00000000-0005-0000-0000-000044010000}"/>
    <cellStyle name="Vurgu2 2" xfId="327" xr:uid="{00000000-0005-0000-0000-000045010000}"/>
    <cellStyle name="Vurgu3 2" xfId="328" xr:uid="{00000000-0005-0000-0000-000046010000}"/>
    <cellStyle name="Vurgu4 2" xfId="329" xr:uid="{00000000-0005-0000-0000-000047010000}"/>
    <cellStyle name="Vurgu5 2" xfId="330" xr:uid="{00000000-0005-0000-0000-000048010000}"/>
    <cellStyle name="Vurgu6 2" xfId="331" xr:uid="{00000000-0005-0000-0000-000049010000}"/>
    <cellStyle name="Warning Text" xfId="165" xr:uid="{00000000-0005-0000-0000-00004A010000}"/>
    <cellStyle name="Warning Text 2" xfId="166" xr:uid="{00000000-0005-0000-0000-00004B010000}"/>
    <cellStyle name="Warning Text 2 2" xfId="167" xr:uid="{00000000-0005-0000-0000-00004C010000}"/>
    <cellStyle name="Warning Text 2 2 2" xfId="332" xr:uid="{00000000-0005-0000-0000-00004D010000}"/>
    <cellStyle name="Warning Text 2 3" xfId="333" xr:uid="{00000000-0005-0000-0000-00004E010000}"/>
    <cellStyle name="Warning Text 3" xfId="334" xr:uid="{00000000-0005-0000-0000-00004F010000}"/>
    <cellStyle name="Yüzde 2" xfId="168" xr:uid="{00000000-0005-0000-0000-000050010000}"/>
    <cellStyle name="Yüzde 3" xfId="169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3455987</xdr:colOff>
      <xdr:row>3</xdr:row>
      <xdr:rowOff>122237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1" sqref="B1:J1"/>
    </sheetView>
  </sheetViews>
  <sheetFormatPr defaultColWidth="9.140625" defaultRowHeight="12.75" x14ac:dyDescent="0.2"/>
  <cols>
    <col min="1" max="1" width="52.28515625" style="1" customWidth="1"/>
    <col min="2" max="2" width="17.855468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855468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140625" style="1"/>
  </cols>
  <sheetData>
    <row r="1" spans="1:13" ht="26.25" x14ac:dyDescent="0.4"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6"/>
      <c r="L1" s="16"/>
      <c r="M1" s="16"/>
    </row>
    <row r="5" spans="1:13" ht="26.25" x14ac:dyDescent="0.2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</row>
    <row r="6" spans="1:13" ht="18" x14ac:dyDescent="0.2">
      <c r="A6" s="2"/>
      <c r="B6" s="26" t="s">
        <v>16</v>
      </c>
      <c r="C6" s="26"/>
      <c r="D6" s="26"/>
      <c r="E6" s="26"/>
      <c r="F6" s="26" t="s">
        <v>17</v>
      </c>
      <c r="G6" s="26"/>
      <c r="H6" s="26"/>
      <c r="I6" s="26"/>
      <c r="J6" s="26" t="s">
        <v>10</v>
      </c>
      <c r="K6" s="26"/>
      <c r="L6" s="26"/>
      <c r="M6" s="26"/>
    </row>
    <row r="7" spans="1:13" ht="30" x14ac:dyDescent="0.25">
      <c r="A7" s="3" t="s">
        <v>0</v>
      </c>
      <c r="B7" s="4">
        <v>2025</v>
      </c>
      <c r="C7" s="5">
        <v>2026</v>
      </c>
      <c r="D7" s="6" t="s">
        <v>12</v>
      </c>
      <c r="E7" s="6" t="s">
        <v>13</v>
      </c>
      <c r="F7" s="4">
        <v>2025</v>
      </c>
      <c r="G7" s="5">
        <v>2026</v>
      </c>
      <c r="H7" s="6" t="s">
        <v>12</v>
      </c>
      <c r="I7" s="6" t="s">
        <v>13</v>
      </c>
      <c r="J7" s="4" t="s">
        <v>18</v>
      </c>
      <c r="K7" s="4" t="s">
        <v>19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2542841.5558799999</v>
      </c>
      <c r="C8" s="7">
        <f>C9+C18+C20</f>
        <v>3167694.3897799999</v>
      </c>
      <c r="D8" s="9">
        <f t="shared" ref="D8:D43" si="0">(C8-B8)/B8*100</f>
        <v>24.573014879952183</v>
      </c>
      <c r="E8" s="9">
        <f t="shared" ref="E8:E43" si="1">C8/C$43*100</f>
        <v>14.52770598014996</v>
      </c>
      <c r="F8" s="7">
        <f>F9+F18+F20</f>
        <v>17482073.120550003</v>
      </c>
      <c r="G8" s="7">
        <f>G9+G18+G20</f>
        <v>18011514.734639999</v>
      </c>
      <c r="H8" s="9">
        <f t="shared" ref="H8:H43" si="2">(G8-F8)/F8*100</f>
        <v>3.0284830090754071</v>
      </c>
      <c r="I8" s="9">
        <f t="shared" ref="I8:I43" si="3">G8/G$43*100</f>
        <v>15.130066984249641</v>
      </c>
      <c r="J8" s="7">
        <f>J9+J18+J20</f>
        <v>36236376.511980005</v>
      </c>
      <c r="K8" s="7">
        <f>K9+K18+K20</f>
        <v>36898324.859579988</v>
      </c>
      <c r="L8" s="9">
        <f t="shared" ref="L8:L43" si="4">(K8-J8)/J8*100</f>
        <v>1.8267509373657664</v>
      </c>
      <c r="M8" s="9">
        <f t="shared" ref="M8:M43" si="5">K8/K$43*100</f>
        <v>15.215091336715187</v>
      </c>
    </row>
    <row r="9" spans="1:13" ht="15.75" x14ac:dyDescent="0.25">
      <c r="A9" s="8" t="s">
        <v>2</v>
      </c>
      <c r="B9" s="7">
        <f>B10+B11+B12+B13+B14+B15+B16+B17</f>
        <v>1641545.4769799998</v>
      </c>
      <c r="C9" s="7">
        <f>C10+C11+C12+C13+C14+C15+C16+C17</f>
        <v>2140964.0576599999</v>
      </c>
      <c r="D9" s="9">
        <f t="shared" si="0"/>
        <v>30.423682297172505</v>
      </c>
      <c r="E9" s="9">
        <f t="shared" si="1"/>
        <v>9.8189069135275595</v>
      </c>
      <c r="F9" s="7">
        <f>F10+F11+F12+F13+F14+F15+F16+F17</f>
        <v>11864610.810370002</v>
      </c>
      <c r="G9" s="7">
        <f>G10+G11+G12+G13+G14+G15+G16+G17</f>
        <v>12361180.87995</v>
      </c>
      <c r="H9" s="9">
        <f t="shared" si="2"/>
        <v>4.1853043265943617</v>
      </c>
      <c r="I9" s="9">
        <f t="shared" si="3"/>
        <v>10.383662755380554</v>
      </c>
      <c r="J9" s="7">
        <f>J10+J11+J12+J13+J14+J15+J16+J17</f>
        <v>24503799.208920002</v>
      </c>
      <c r="K9" s="7">
        <f>K10+K11+K12+K13+K14+K15+K16+K17</f>
        <v>24836732.713139992</v>
      </c>
      <c r="L9" s="9">
        <f t="shared" si="4"/>
        <v>1.3587015686073449</v>
      </c>
      <c r="M9" s="9">
        <f t="shared" si="5"/>
        <v>10.24147188725002</v>
      </c>
    </row>
    <row r="10" spans="1:13" ht="14.25" x14ac:dyDescent="0.2">
      <c r="A10" s="10" t="s">
        <v>20</v>
      </c>
      <c r="B10" s="11">
        <v>862663.89791000006</v>
      </c>
      <c r="C10" s="11">
        <v>1015246.20897</v>
      </c>
      <c r="D10" s="12">
        <f t="shared" si="0"/>
        <v>17.687341666860686</v>
      </c>
      <c r="E10" s="12">
        <f t="shared" si="1"/>
        <v>4.6561304868814686</v>
      </c>
      <c r="F10" s="11">
        <v>6069675.6812000005</v>
      </c>
      <c r="G10" s="11">
        <v>5847278.4410699997</v>
      </c>
      <c r="H10" s="12">
        <f t="shared" si="2"/>
        <v>-3.6640712257303325</v>
      </c>
      <c r="I10" s="12">
        <f t="shared" si="3"/>
        <v>4.9118419962093309</v>
      </c>
      <c r="J10" s="11">
        <v>12135649.511840001</v>
      </c>
      <c r="K10" s="11">
        <v>12137878.24934</v>
      </c>
      <c r="L10" s="12">
        <f t="shared" si="4"/>
        <v>1.8365209854029167E-2</v>
      </c>
      <c r="M10" s="12">
        <f t="shared" si="5"/>
        <v>5.0050761626835261</v>
      </c>
    </row>
    <row r="11" spans="1:13" ht="14.25" x14ac:dyDescent="0.2">
      <c r="A11" s="10" t="s">
        <v>21</v>
      </c>
      <c r="B11" s="11">
        <v>202611.67701000001</v>
      </c>
      <c r="C11" s="11">
        <v>398455.33708999999</v>
      </c>
      <c r="D11" s="12">
        <f t="shared" si="0"/>
        <v>96.659611612776885</v>
      </c>
      <c r="E11" s="12">
        <f t="shared" si="1"/>
        <v>1.8273991336225746</v>
      </c>
      <c r="F11" s="11">
        <v>1690888.54229</v>
      </c>
      <c r="G11" s="11">
        <v>2354160.0096700001</v>
      </c>
      <c r="H11" s="12">
        <f t="shared" si="2"/>
        <v>39.226208634764291</v>
      </c>
      <c r="I11" s="12">
        <f t="shared" si="3"/>
        <v>1.977545984483287</v>
      </c>
      <c r="J11" s="11">
        <v>3375054.1140200002</v>
      </c>
      <c r="K11" s="11">
        <v>4366573.0228899997</v>
      </c>
      <c r="L11" s="12">
        <f t="shared" si="4"/>
        <v>29.377867002227386</v>
      </c>
      <c r="M11" s="12">
        <f t="shared" si="5"/>
        <v>1.8005643243844578</v>
      </c>
    </row>
    <row r="12" spans="1:13" ht="14.25" x14ac:dyDescent="0.2">
      <c r="A12" s="10" t="s">
        <v>22</v>
      </c>
      <c r="B12" s="11">
        <v>186531.79668999999</v>
      </c>
      <c r="C12" s="11">
        <v>203094.84598000001</v>
      </c>
      <c r="D12" s="12">
        <f t="shared" si="0"/>
        <v>8.8794776997330942</v>
      </c>
      <c r="E12" s="12">
        <f t="shared" si="1"/>
        <v>0.93143524766800423</v>
      </c>
      <c r="F12" s="11">
        <v>1236570.92824</v>
      </c>
      <c r="G12" s="11">
        <v>1181475.3516599999</v>
      </c>
      <c r="H12" s="12">
        <f t="shared" si="2"/>
        <v>-4.4555128478086683</v>
      </c>
      <c r="I12" s="12">
        <f t="shared" si="3"/>
        <v>0.99246517987055838</v>
      </c>
      <c r="J12" s="11">
        <v>2674595.89304</v>
      </c>
      <c r="K12" s="11">
        <v>2530282.91548</v>
      </c>
      <c r="L12" s="12">
        <f t="shared" si="4"/>
        <v>-5.3956927824326746</v>
      </c>
      <c r="M12" s="12">
        <f t="shared" si="5"/>
        <v>1.0433667602328227</v>
      </c>
    </row>
    <row r="13" spans="1:13" ht="14.25" x14ac:dyDescent="0.2">
      <c r="A13" s="10" t="s">
        <v>23</v>
      </c>
      <c r="B13" s="11">
        <v>104641.84478</v>
      </c>
      <c r="C13" s="11">
        <v>114862.00921</v>
      </c>
      <c r="D13" s="12">
        <f t="shared" si="0"/>
        <v>9.7668045240285792</v>
      </c>
      <c r="E13" s="12">
        <f t="shared" si="1"/>
        <v>0.52678108831327275</v>
      </c>
      <c r="F13" s="11">
        <v>847180.48497999995</v>
      </c>
      <c r="G13" s="11">
        <v>752156.21440000006</v>
      </c>
      <c r="H13" s="12">
        <f t="shared" si="2"/>
        <v>-11.216532045381475</v>
      </c>
      <c r="I13" s="12">
        <f t="shared" si="3"/>
        <v>0.63182769878899325</v>
      </c>
      <c r="J13" s="11">
        <v>1869354.6317199999</v>
      </c>
      <c r="K13" s="11">
        <v>1640110.11717</v>
      </c>
      <c r="L13" s="12">
        <f t="shared" si="4"/>
        <v>-12.263297218199378</v>
      </c>
      <c r="M13" s="12">
        <f t="shared" si="5"/>
        <v>0.67630238852247593</v>
      </c>
    </row>
    <row r="14" spans="1:13" ht="14.25" x14ac:dyDescent="0.2">
      <c r="A14" s="10" t="s">
        <v>24</v>
      </c>
      <c r="B14" s="11">
        <v>139627.1686</v>
      </c>
      <c r="C14" s="11">
        <v>242937.98772</v>
      </c>
      <c r="D14" s="12">
        <f t="shared" si="0"/>
        <v>73.990484914839129</v>
      </c>
      <c r="E14" s="12">
        <f t="shared" si="1"/>
        <v>1.1141641909624238</v>
      </c>
      <c r="F14" s="11">
        <v>1170266.3299100001</v>
      </c>
      <c r="G14" s="11">
        <v>1437457.5851100001</v>
      </c>
      <c r="H14" s="12">
        <f t="shared" si="2"/>
        <v>22.831662192703476</v>
      </c>
      <c r="I14" s="12">
        <f t="shared" si="3"/>
        <v>1.2074958641820599</v>
      </c>
      <c r="J14" s="11">
        <v>2635264.8250199999</v>
      </c>
      <c r="K14" s="11">
        <v>2507987.2291700002</v>
      </c>
      <c r="L14" s="12">
        <f t="shared" si="4"/>
        <v>-4.8297838851559725</v>
      </c>
      <c r="M14" s="12">
        <f t="shared" si="5"/>
        <v>1.0341730934495101</v>
      </c>
    </row>
    <row r="15" spans="1:13" ht="14.25" x14ac:dyDescent="0.2">
      <c r="A15" s="10" t="s">
        <v>25</v>
      </c>
      <c r="B15" s="11">
        <v>38066.880599999997</v>
      </c>
      <c r="C15" s="11">
        <v>30888.960609999998</v>
      </c>
      <c r="D15" s="12">
        <f t="shared" si="0"/>
        <v>-18.8560761398453</v>
      </c>
      <c r="E15" s="12">
        <f t="shared" si="1"/>
        <v>0.14166320438685989</v>
      </c>
      <c r="F15" s="11">
        <v>266176.59129999997</v>
      </c>
      <c r="G15" s="11">
        <v>187650.41529999999</v>
      </c>
      <c r="H15" s="12">
        <f t="shared" si="2"/>
        <v>-29.501533405503487</v>
      </c>
      <c r="I15" s="12">
        <f t="shared" si="3"/>
        <v>0.1576304600107255</v>
      </c>
      <c r="J15" s="11">
        <v>645512.42460999999</v>
      </c>
      <c r="K15" s="11">
        <v>417265.39649999997</v>
      </c>
      <c r="L15" s="12">
        <f t="shared" si="4"/>
        <v>-35.359044908841263</v>
      </c>
      <c r="M15" s="12">
        <f t="shared" si="5"/>
        <v>0.17206014483201784</v>
      </c>
    </row>
    <row r="16" spans="1:13" ht="14.25" x14ac:dyDescent="0.2">
      <c r="A16" s="10" t="s">
        <v>26</v>
      </c>
      <c r="B16" s="11">
        <v>99311.338570000007</v>
      </c>
      <c r="C16" s="11">
        <v>125938.37767</v>
      </c>
      <c r="D16" s="12">
        <f t="shared" si="0"/>
        <v>26.81168080443485</v>
      </c>
      <c r="E16" s="12">
        <f t="shared" si="1"/>
        <v>0.57757962015202824</v>
      </c>
      <c r="F16" s="11">
        <v>490953.39361000003</v>
      </c>
      <c r="G16" s="11">
        <v>507502.00806999998</v>
      </c>
      <c r="H16" s="12">
        <f t="shared" si="2"/>
        <v>3.3707098627666721</v>
      </c>
      <c r="I16" s="12">
        <f t="shared" si="3"/>
        <v>0.4263128054395573</v>
      </c>
      <c r="J16" s="11">
        <v>1020777.9272</v>
      </c>
      <c r="K16" s="11">
        <v>1076163.33121</v>
      </c>
      <c r="L16" s="12">
        <f t="shared" si="4"/>
        <v>5.4258034518754172</v>
      </c>
      <c r="M16" s="12">
        <f t="shared" si="5"/>
        <v>0.44375790608100274</v>
      </c>
    </row>
    <row r="17" spans="1:13" ht="14.25" x14ac:dyDescent="0.2">
      <c r="A17" s="10" t="s">
        <v>27</v>
      </c>
      <c r="B17" s="11">
        <v>8090.8728199999996</v>
      </c>
      <c r="C17" s="11">
        <v>9540.3304100000005</v>
      </c>
      <c r="D17" s="12">
        <f t="shared" si="0"/>
        <v>17.914724681088252</v>
      </c>
      <c r="E17" s="12">
        <f t="shared" si="1"/>
        <v>4.3753941540929209E-2</v>
      </c>
      <c r="F17" s="11">
        <v>92898.858840000001</v>
      </c>
      <c r="G17" s="11">
        <v>93500.854670000001</v>
      </c>
      <c r="H17" s="12">
        <f t="shared" si="2"/>
        <v>0.6480120827283995</v>
      </c>
      <c r="I17" s="12">
        <f t="shared" si="3"/>
        <v>7.8542766396041616E-2</v>
      </c>
      <c r="J17" s="11">
        <v>147589.88146999999</v>
      </c>
      <c r="K17" s="11">
        <v>160472.45138000001</v>
      </c>
      <c r="L17" s="12">
        <f t="shared" si="4"/>
        <v>8.7286267741997001</v>
      </c>
      <c r="M17" s="12">
        <f t="shared" si="5"/>
        <v>6.6171107064210505E-2</v>
      </c>
    </row>
    <row r="18" spans="1:13" ht="15.75" x14ac:dyDescent="0.25">
      <c r="A18" s="8" t="s">
        <v>3</v>
      </c>
      <c r="B18" s="7">
        <f>B19</f>
        <v>313835.32322000002</v>
      </c>
      <c r="C18" s="7">
        <f>C19</f>
        <v>332315.27129</v>
      </c>
      <c r="D18" s="9">
        <f t="shared" si="0"/>
        <v>5.8884219533967039</v>
      </c>
      <c r="E18" s="9">
        <f t="shared" si="1"/>
        <v>1.5240670216138448</v>
      </c>
      <c r="F18" s="7">
        <f>F19</f>
        <v>1801450.05232</v>
      </c>
      <c r="G18" s="7">
        <f>G19</f>
        <v>1904287.48373</v>
      </c>
      <c r="H18" s="9">
        <f t="shared" si="2"/>
        <v>5.7085918800557707</v>
      </c>
      <c r="I18" s="9">
        <f t="shared" si="3"/>
        <v>1.5996432066144588</v>
      </c>
      <c r="J18" s="7">
        <f>J19</f>
        <v>3817879.4250599998</v>
      </c>
      <c r="K18" s="7">
        <f>K19</f>
        <v>4147044.37329</v>
      </c>
      <c r="L18" s="9">
        <f t="shared" si="4"/>
        <v>8.6216695600549826</v>
      </c>
      <c r="M18" s="9">
        <f t="shared" si="5"/>
        <v>1.7100412866205217</v>
      </c>
    </row>
    <row r="19" spans="1:13" ht="14.25" x14ac:dyDescent="0.2">
      <c r="A19" s="10" t="s">
        <v>28</v>
      </c>
      <c r="B19" s="11">
        <v>313835.32322000002</v>
      </c>
      <c r="C19" s="11">
        <v>332315.27129</v>
      </c>
      <c r="D19" s="12">
        <f t="shared" si="0"/>
        <v>5.8884219533967039</v>
      </c>
      <c r="E19" s="12">
        <f t="shared" si="1"/>
        <v>1.5240670216138448</v>
      </c>
      <c r="F19" s="11">
        <v>1801450.05232</v>
      </c>
      <c r="G19" s="11">
        <v>1904287.48373</v>
      </c>
      <c r="H19" s="12">
        <f t="shared" si="2"/>
        <v>5.7085918800557707</v>
      </c>
      <c r="I19" s="12">
        <f t="shared" si="3"/>
        <v>1.5996432066144588</v>
      </c>
      <c r="J19" s="11">
        <v>3817879.4250599998</v>
      </c>
      <c r="K19" s="11">
        <v>4147044.37329</v>
      </c>
      <c r="L19" s="12">
        <f t="shared" si="4"/>
        <v>8.6216695600549826</v>
      </c>
      <c r="M19" s="12">
        <f t="shared" si="5"/>
        <v>1.7100412866205217</v>
      </c>
    </row>
    <row r="20" spans="1:13" ht="15.75" x14ac:dyDescent="0.25">
      <c r="A20" s="8" t="s">
        <v>11</v>
      </c>
      <c r="B20" s="7">
        <f>B21</f>
        <v>587460.75567999994</v>
      </c>
      <c r="C20" s="7">
        <f>C21</f>
        <v>694415.06082999997</v>
      </c>
      <c r="D20" s="9">
        <f t="shared" si="0"/>
        <v>18.206204264010427</v>
      </c>
      <c r="E20" s="9">
        <f t="shared" si="1"/>
        <v>3.1847320450085563</v>
      </c>
      <c r="F20" s="7">
        <f>F21</f>
        <v>3816012.2578599998</v>
      </c>
      <c r="G20" s="7">
        <f>G21</f>
        <v>3746046.37096</v>
      </c>
      <c r="H20" s="9">
        <f t="shared" si="2"/>
        <v>-1.8334817126409422</v>
      </c>
      <c r="I20" s="9">
        <f t="shared" si="3"/>
        <v>3.1467610222546294</v>
      </c>
      <c r="J20" s="7">
        <f>J21</f>
        <v>7914697.8779999996</v>
      </c>
      <c r="K20" s="7">
        <f>K21</f>
        <v>7914547.7731499998</v>
      </c>
      <c r="L20" s="9">
        <f t="shared" si="4"/>
        <v>-1.8965329102075743E-3</v>
      </c>
      <c r="M20" s="9">
        <f t="shared" si="5"/>
        <v>3.263578162844647</v>
      </c>
    </row>
    <row r="21" spans="1:13" ht="14.25" x14ac:dyDescent="0.2">
      <c r="A21" s="10" t="s">
        <v>29</v>
      </c>
      <c r="B21" s="11">
        <v>587460.75567999994</v>
      </c>
      <c r="C21" s="11">
        <v>694415.06082999997</v>
      </c>
      <c r="D21" s="12">
        <f t="shared" si="0"/>
        <v>18.206204264010427</v>
      </c>
      <c r="E21" s="12">
        <f t="shared" si="1"/>
        <v>3.1847320450085563</v>
      </c>
      <c r="F21" s="11">
        <v>3816012.2578599998</v>
      </c>
      <c r="G21" s="11">
        <v>3746046.37096</v>
      </c>
      <c r="H21" s="12">
        <f t="shared" si="2"/>
        <v>-1.8334817126409422</v>
      </c>
      <c r="I21" s="12">
        <f t="shared" si="3"/>
        <v>3.1467610222546294</v>
      </c>
      <c r="J21" s="11">
        <v>7914697.8779999996</v>
      </c>
      <c r="K21" s="11">
        <v>7914547.7731499998</v>
      </c>
      <c r="L21" s="12">
        <f t="shared" si="4"/>
        <v>-1.8965329102075743E-3</v>
      </c>
      <c r="M21" s="12">
        <f t="shared" si="5"/>
        <v>3.263578162844647</v>
      </c>
    </row>
    <row r="22" spans="1:13" ht="16.5" x14ac:dyDescent="0.25">
      <c r="A22" s="17" t="s">
        <v>4</v>
      </c>
      <c r="B22" s="7">
        <f>B23+B27+B29</f>
        <v>14591640.379479997</v>
      </c>
      <c r="C22" s="7">
        <f>C23+C27+C29</f>
        <v>17944251.48443</v>
      </c>
      <c r="D22" s="9">
        <f t="shared" si="0"/>
        <v>22.976245423816295</v>
      </c>
      <c r="E22" s="9">
        <f t="shared" si="1"/>
        <v>82.296073270431151</v>
      </c>
      <c r="F22" s="7">
        <f>F23+F27+F29</f>
        <v>93409740.341069996</v>
      </c>
      <c r="G22" s="7">
        <f>G23+G27+G29</f>
        <v>97599175.024489999</v>
      </c>
      <c r="H22" s="9">
        <f t="shared" si="2"/>
        <v>4.4850083814846116</v>
      </c>
      <c r="I22" s="9">
        <f t="shared" si="3"/>
        <v>81.985445282292815</v>
      </c>
      <c r="J22" s="7">
        <f>J23+J27+J29</f>
        <v>188767022.64912999</v>
      </c>
      <c r="K22" s="7">
        <f>K23+K27+K29</f>
        <v>198831908.07811001</v>
      </c>
      <c r="L22" s="9">
        <f t="shared" si="4"/>
        <v>5.3319087665476879</v>
      </c>
      <c r="M22" s="9">
        <f t="shared" si="5"/>
        <v>81.988698770869846</v>
      </c>
    </row>
    <row r="23" spans="1:13" ht="15.75" x14ac:dyDescent="0.25">
      <c r="A23" s="8" t="s">
        <v>5</v>
      </c>
      <c r="B23" s="7">
        <f>B24+B25+B26</f>
        <v>946896.39176999987</v>
      </c>
      <c r="C23" s="7">
        <f>C24+C25+C26</f>
        <v>1156575.00869</v>
      </c>
      <c r="D23" s="9">
        <f>(C23-B23)/B23*100</f>
        <v>22.143776102901327</v>
      </c>
      <c r="E23" s="9">
        <f t="shared" si="1"/>
        <v>5.3042937868146591</v>
      </c>
      <c r="F23" s="7">
        <f>F24+F25+F26</f>
        <v>6737730.6866200007</v>
      </c>
      <c r="G23" s="7">
        <f>G24+G25+G26</f>
        <v>6648890.6932299994</v>
      </c>
      <c r="H23" s="9">
        <f t="shared" si="2"/>
        <v>-1.3185447374206072</v>
      </c>
      <c r="I23" s="9">
        <f t="shared" si="3"/>
        <v>5.5852138502294935</v>
      </c>
      <c r="J23" s="7">
        <f>J24+J25+J26</f>
        <v>13882023.762489999</v>
      </c>
      <c r="K23" s="7">
        <f>K24+K25+K26</f>
        <v>13597640.30335</v>
      </c>
      <c r="L23" s="9">
        <f t="shared" si="4"/>
        <v>-2.0485734933577837</v>
      </c>
      <c r="M23" s="9">
        <f t="shared" si="5"/>
        <v>5.6070116994906005</v>
      </c>
    </row>
    <row r="24" spans="1:13" ht="14.25" x14ac:dyDescent="0.2">
      <c r="A24" s="10" t="s">
        <v>30</v>
      </c>
      <c r="B24" s="11">
        <v>691163.43866999994</v>
      </c>
      <c r="C24" s="11">
        <v>841996.28026000003</v>
      </c>
      <c r="D24" s="12">
        <f t="shared" si="0"/>
        <v>21.823035356188178</v>
      </c>
      <c r="E24" s="12">
        <f t="shared" si="1"/>
        <v>3.861570243475025</v>
      </c>
      <c r="F24" s="11">
        <v>4732142.2920700004</v>
      </c>
      <c r="G24" s="11">
        <v>4708716.7167400001</v>
      </c>
      <c r="H24" s="12">
        <f t="shared" si="2"/>
        <v>-0.49503108495398235</v>
      </c>
      <c r="I24" s="12">
        <f t="shared" si="3"/>
        <v>3.9554252034736601</v>
      </c>
      <c r="J24" s="11">
        <v>9606249.8245299999</v>
      </c>
      <c r="K24" s="11">
        <v>9381317.0900500007</v>
      </c>
      <c r="L24" s="12">
        <f t="shared" si="4"/>
        <v>-2.3415249300057046</v>
      </c>
      <c r="M24" s="12">
        <f t="shared" si="5"/>
        <v>3.8684031572435633</v>
      </c>
    </row>
    <row r="25" spans="1:13" ht="14.25" x14ac:dyDescent="0.2">
      <c r="A25" s="10" t="s">
        <v>31</v>
      </c>
      <c r="B25" s="11">
        <v>90353.700200000007</v>
      </c>
      <c r="C25" s="11">
        <v>109544.69736000001</v>
      </c>
      <c r="D25" s="12">
        <f t="shared" si="0"/>
        <v>21.239857490639878</v>
      </c>
      <c r="E25" s="12">
        <f t="shared" si="1"/>
        <v>0.50239478911383129</v>
      </c>
      <c r="F25" s="11">
        <v>716108.78903999995</v>
      </c>
      <c r="G25" s="11">
        <v>682225.15749999997</v>
      </c>
      <c r="H25" s="12">
        <f t="shared" si="2"/>
        <v>-4.7316318495997853</v>
      </c>
      <c r="I25" s="12">
        <f t="shared" si="3"/>
        <v>0.57308407890112811</v>
      </c>
      <c r="J25" s="11">
        <v>1493432.8516800001</v>
      </c>
      <c r="K25" s="11">
        <v>1410523.0696099999</v>
      </c>
      <c r="L25" s="12">
        <f t="shared" si="4"/>
        <v>-5.551624365081623</v>
      </c>
      <c r="M25" s="12">
        <f t="shared" si="5"/>
        <v>0.58163175207364459</v>
      </c>
    </row>
    <row r="26" spans="1:13" ht="14.25" x14ac:dyDescent="0.2">
      <c r="A26" s="10" t="s">
        <v>32</v>
      </c>
      <c r="B26" s="11">
        <v>165379.25289999999</v>
      </c>
      <c r="C26" s="11">
        <v>205034.03107</v>
      </c>
      <c r="D26" s="12">
        <f t="shared" si="0"/>
        <v>23.978085203939152</v>
      </c>
      <c r="E26" s="12">
        <f t="shared" si="1"/>
        <v>0.94032875422580287</v>
      </c>
      <c r="F26" s="11">
        <v>1289479.6055099999</v>
      </c>
      <c r="G26" s="11">
        <v>1257948.8189900001</v>
      </c>
      <c r="H26" s="12">
        <f t="shared" si="2"/>
        <v>-2.4452334403171241</v>
      </c>
      <c r="I26" s="12">
        <f t="shared" si="3"/>
        <v>1.056704567854706</v>
      </c>
      <c r="J26" s="11">
        <v>2782341.0862799999</v>
      </c>
      <c r="K26" s="11">
        <v>2805800.1436899998</v>
      </c>
      <c r="L26" s="12">
        <f t="shared" si="4"/>
        <v>0.84314096232409574</v>
      </c>
      <c r="M26" s="12">
        <f t="shared" si="5"/>
        <v>1.1569767901733923</v>
      </c>
    </row>
    <row r="27" spans="1:13" ht="15.75" x14ac:dyDescent="0.25">
      <c r="A27" s="8" t="s">
        <v>6</v>
      </c>
      <c r="B27" s="7">
        <f>B28</f>
        <v>2594537.2447899999</v>
      </c>
      <c r="C27" s="7">
        <f>C28</f>
        <v>3290281.4181599999</v>
      </c>
      <c r="D27" s="9">
        <f t="shared" si="0"/>
        <v>26.815732738741744</v>
      </c>
      <c r="E27" s="9">
        <f t="shared" si="1"/>
        <v>15.08991561471279</v>
      </c>
      <c r="F27" s="7">
        <f>F28</f>
        <v>15753742.086929999</v>
      </c>
      <c r="G27" s="7">
        <f>G28</f>
        <v>17101150.709559999</v>
      </c>
      <c r="H27" s="9">
        <f t="shared" si="2"/>
        <v>8.5529432638602731</v>
      </c>
      <c r="I27" s="9">
        <f t="shared" si="3"/>
        <v>14.365341258377102</v>
      </c>
      <c r="J27" s="7">
        <f>J28</f>
        <v>30697774.870889999</v>
      </c>
      <c r="K27" s="7">
        <f>K28</f>
        <v>33211747.218880001</v>
      </c>
      <c r="L27" s="9">
        <f t="shared" si="4"/>
        <v>8.1894285776847795</v>
      </c>
      <c r="M27" s="9">
        <f t="shared" si="5"/>
        <v>13.694924344403091</v>
      </c>
    </row>
    <row r="28" spans="1:13" ht="14.25" x14ac:dyDescent="0.2">
      <c r="A28" s="10" t="s">
        <v>33</v>
      </c>
      <c r="B28" s="11">
        <v>2594537.2447899999</v>
      </c>
      <c r="C28" s="11">
        <v>3290281.4181599999</v>
      </c>
      <c r="D28" s="12">
        <f t="shared" si="0"/>
        <v>26.815732738741744</v>
      </c>
      <c r="E28" s="12">
        <f t="shared" si="1"/>
        <v>15.08991561471279</v>
      </c>
      <c r="F28" s="11">
        <v>15753742.086929999</v>
      </c>
      <c r="G28" s="11">
        <v>17101150.709559999</v>
      </c>
      <c r="H28" s="12">
        <f t="shared" si="2"/>
        <v>8.5529432638602731</v>
      </c>
      <c r="I28" s="12">
        <f t="shared" si="3"/>
        <v>14.365341258377102</v>
      </c>
      <c r="J28" s="11">
        <v>30697774.870889999</v>
      </c>
      <c r="K28" s="11">
        <v>33211747.218880001</v>
      </c>
      <c r="L28" s="12">
        <f t="shared" si="4"/>
        <v>8.1894285776847795</v>
      </c>
      <c r="M28" s="12">
        <f t="shared" si="5"/>
        <v>13.694924344403091</v>
      </c>
    </row>
    <row r="29" spans="1:13" ht="15.75" x14ac:dyDescent="0.25">
      <c r="A29" s="8" t="s">
        <v>7</v>
      </c>
      <c r="B29" s="7">
        <f>B30+B31+B32+B33+B34+B35+B36+B37+B38+B39+B40</f>
        <v>11050206.742919998</v>
      </c>
      <c r="C29" s="7">
        <f>C30+C31+C32+C33+C34+C35+C36+C37+C38+C39+C40</f>
        <v>13497395.057579998</v>
      </c>
      <c r="D29" s="9">
        <f t="shared" si="0"/>
        <v>22.146086237055638</v>
      </c>
      <c r="E29" s="9">
        <f t="shared" si="1"/>
        <v>61.901863868903682</v>
      </c>
      <c r="F29" s="7">
        <f>F30+F31+F32+F33+F34+F35+F36+F37+F38+F39+F40</f>
        <v>70918267.567519993</v>
      </c>
      <c r="G29" s="7">
        <f>G30+G31+G32+G33+G34+G35+G36+G37+G38+G39+G40</f>
        <v>73849133.621700004</v>
      </c>
      <c r="H29" s="9">
        <f t="shared" si="2"/>
        <v>4.1327378046701249</v>
      </c>
      <c r="I29" s="9">
        <f t="shared" si="3"/>
        <v>62.034890173686222</v>
      </c>
      <c r="J29" s="7">
        <f>J30+J31+J32+J33+J34+J35+J36+J37+J38+J39+J40</f>
        <v>144187224.01574999</v>
      </c>
      <c r="K29" s="7">
        <f>K30+K31+K32+K33+K34+K35+K36+K37+K38+K39+K40</f>
        <v>152022520.55588001</v>
      </c>
      <c r="L29" s="9">
        <f t="shared" si="4"/>
        <v>5.4341128998184658</v>
      </c>
      <c r="M29" s="9">
        <f t="shared" si="5"/>
        <v>62.686762726976156</v>
      </c>
    </row>
    <row r="30" spans="1:13" ht="14.25" x14ac:dyDescent="0.2">
      <c r="A30" s="10" t="s">
        <v>34</v>
      </c>
      <c r="B30" s="11">
        <v>1195468.14295</v>
      </c>
      <c r="C30" s="11">
        <v>1375789.4252200001</v>
      </c>
      <c r="D30" s="12">
        <f t="shared" si="0"/>
        <v>15.083737976072689</v>
      </c>
      <c r="E30" s="12">
        <f t="shared" si="1"/>
        <v>6.3096567410923123</v>
      </c>
      <c r="F30" s="11">
        <v>8112331.3972199997</v>
      </c>
      <c r="G30" s="11">
        <v>7979898.0380699998</v>
      </c>
      <c r="H30" s="12">
        <f t="shared" si="2"/>
        <v>-1.6324944416765723</v>
      </c>
      <c r="I30" s="12">
        <f t="shared" si="3"/>
        <v>6.7032891804085448</v>
      </c>
      <c r="J30" s="11">
        <v>17333735.756680001</v>
      </c>
      <c r="K30" s="11">
        <v>16628113.56553</v>
      </c>
      <c r="L30" s="12">
        <f t="shared" si="4"/>
        <v>-4.070802745900119</v>
      </c>
      <c r="M30" s="12">
        <f t="shared" si="5"/>
        <v>6.856632858527326</v>
      </c>
    </row>
    <row r="31" spans="1:13" ht="14.25" x14ac:dyDescent="0.2">
      <c r="A31" s="10" t="s">
        <v>35</v>
      </c>
      <c r="B31" s="11">
        <v>3405079.58635</v>
      </c>
      <c r="C31" s="11">
        <v>3837090.47034</v>
      </c>
      <c r="D31" s="12">
        <f t="shared" si="0"/>
        <v>12.68724777305674</v>
      </c>
      <c r="E31" s="12">
        <f t="shared" si="1"/>
        <v>17.597695772730887</v>
      </c>
      <c r="F31" s="11">
        <v>19976328.102650002</v>
      </c>
      <c r="G31" s="11">
        <v>20840491.138239998</v>
      </c>
      <c r="H31" s="12">
        <f t="shared" si="2"/>
        <v>4.3259353328070311</v>
      </c>
      <c r="I31" s="12">
        <f t="shared" si="3"/>
        <v>17.506469142198693</v>
      </c>
      <c r="J31" s="11">
        <v>39483335.385229997</v>
      </c>
      <c r="K31" s="11">
        <v>42381286.00632</v>
      </c>
      <c r="L31" s="12">
        <f t="shared" si="4"/>
        <v>7.3396803811414406</v>
      </c>
      <c r="M31" s="12">
        <f t="shared" si="5"/>
        <v>17.476000333554119</v>
      </c>
    </row>
    <row r="32" spans="1:13" ht="14.25" x14ac:dyDescent="0.2">
      <c r="A32" s="10" t="s">
        <v>36</v>
      </c>
      <c r="B32" s="11">
        <v>84044.054889999999</v>
      </c>
      <c r="C32" s="11">
        <v>279412.78463000001</v>
      </c>
      <c r="D32" s="12">
        <f t="shared" si="0"/>
        <v>232.45990450568561</v>
      </c>
      <c r="E32" s="12">
        <f t="shared" si="1"/>
        <v>1.2814452035827617</v>
      </c>
      <c r="F32" s="11">
        <v>908433.51983</v>
      </c>
      <c r="G32" s="11">
        <v>1561298.2400700001</v>
      </c>
      <c r="H32" s="12">
        <f t="shared" si="2"/>
        <v>71.867088343698953</v>
      </c>
      <c r="I32" s="12">
        <f t="shared" si="3"/>
        <v>1.3115247275243853</v>
      </c>
      <c r="J32" s="11">
        <v>1899565.31828</v>
      </c>
      <c r="K32" s="11">
        <v>2896563.98869</v>
      </c>
      <c r="L32" s="12">
        <f t="shared" si="4"/>
        <v>52.485621884945374</v>
      </c>
      <c r="M32" s="12">
        <f t="shared" si="5"/>
        <v>1.1944034266671062</v>
      </c>
    </row>
    <row r="33" spans="1:13" ht="14.25" x14ac:dyDescent="0.2">
      <c r="A33" s="10" t="s">
        <v>37</v>
      </c>
      <c r="B33" s="11">
        <v>1274531.3926899999</v>
      </c>
      <c r="C33" s="11">
        <v>1664601.79849</v>
      </c>
      <c r="D33" s="12">
        <f t="shared" si="0"/>
        <v>30.605005732869824</v>
      </c>
      <c r="E33" s="12">
        <f t="shared" si="1"/>
        <v>7.6342104151565842</v>
      </c>
      <c r="F33" s="11">
        <v>8320031.0531400004</v>
      </c>
      <c r="G33" s="11">
        <v>9133643.8457999993</v>
      </c>
      <c r="H33" s="12">
        <f t="shared" si="2"/>
        <v>9.7789634132788414</v>
      </c>
      <c r="I33" s="12">
        <f t="shared" si="3"/>
        <v>7.6724609358622935</v>
      </c>
      <c r="J33" s="11">
        <v>17154654.563809998</v>
      </c>
      <c r="K33" s="11">
        <v>18537335.047370002</v>
      </c>
      <c r="L33" s="12">
        <f t="shared" si="4"/>
        <v>8.0600893385341017</v>
      </c>
      <c r="M33" s="12">
        <f t="shared" si="5"/>
        <v>7.6439038075138424</v>
      </c>
    </row>
    <row r="34" spans="1:13" ht="14.25" x14ac:dyDescent="0.2">
      <c r="A34" s="10" t="s">
        <v>38</v>
      </c>
      <c r="B34" s="11">
        <v>797324.85086000001</v>
      </c>
      <c r="C34" s="11">
        <v>918142.81707999995</v>
      </c>
      <c r="D34" s="12">
        <f t="shared" si="0"/>
        <v>15.152916165811822</v>
      </c>
      <c r="E34" s="12">
        <f t="shared" si="1"/>
        <v>4.2107941149118311</v>
      </c>
      <c r="F34" s="11">
        <v>5170155.6250700001</v>
      </c>
      <c r="G34" s="11">
        <v>5356311.6466399999</v>
      </c>
      <c r="H34" s="12">
        <f t="shared" si="2"/>
        <v>3.6005883588364798</v>
      </c>
      <c r="I34" s="12">
        <f t="shared" si="3"/>
        <v>4.4994191324908295</v>
      </c>
      <c r="J34" s="11">
        <v>10916803.742839999</v>
      </c>
      <c r="K34" s="11">
        <v>11440738.46098</v>
      </c>
      <c r="L34" s="12">
        <f t="shared" si="4"/>
        <v>4.7993417348336358</v>
      </c>
      <c r="M34" s="12">
        <f t="shared" si="5"/>
        <v>4.7176093035585707</v>
      </c>
    </row>
    <row r="35" spans="1:13" ht="14.25" x14ac:dyDescent="0.2">
      <c r="A35" s="10" t="s">
        <v>39</v>
      </c>
      <c r="B35" s="11">
        <v>967648.90023000003</v>
      </c>
      <c r="C35" s="11">
        <v>1361871.2679699999</v>
      </c>
      <c r="D35" s="12">
        <f t="shared" si="0"/>
        <v>40.740227953165387</v>
      </c>
      <c r="E35" s="12">
        <f t="shared" si="1"/>
        <v>6.2458251742069919</v>
      </c>
      <c r="F35" s="11">
        <v>6447824.9552199999</v>
      </c>
      <c r="G35" s="11">
        <v>7204717.7183699999</v>
      </c>
      <c r="H35" s="12">
        <f t="shared" si="2"/>
        <v>11.738730012160742</v>
      </c>
      <c r="I35" s="12">
        <f t="shared" si="3"/>
        <v>6.0521207287415359</v>
      </c>
      <c r="J35" s="11">
        <v>12818368.12755</v>
      </c>
      <c r="K35" s="11">
        <v>13996223.206769999</v>
      </c>
      <c r="L35" s="12">
        <f t="shared" si="4"/>
        <v>9.1888067771160564</v>
      </c>
      <c r="M35" s="12">
        <f t="shared" si="5"/>
        <v>5.7713680843364523</v>
      </c>
    </row>
    <row r="36" spans="1:13" ht="14.25" x14ac:dyDescent="0.2">
      <c r="A36" s="10" t="s">
        <v>40</v>
      </c>
      <c r="B36" s="11">
        <v>1430238.3015000001</v>
      </c>
      <c r="C36" s="11">
        <v>1750276.0290699999</v>
      </c>
      <c r="D36" s="12">
        <f t="shared" si="0"/>
        <v>22.376531745398783</v>
      </c>
      <c r="E36" s="12">
        <f t="shared" si="1"/>
        <v>8.02713027382649</v>
      </c>
      <c r="F36" s="11">
        <v>8245546.6020600004</v>
      </c>
      <c r="G36" s="11">
        <v>8384208.4786499999</v>
      </c>
      <c r="H36" s="12">
        <f t="shared" si="2"/>
        <v>1.6816577879186005</v>
      </c>
      <c r="I36" s="12">
        <f t="shared" si="3"/>
        <v>7.0429188083732663</v>
      </c>
      <c r="J36" s="11">
        <v>16465683.39786</v>
      </c>
      <c r="K36" s="11">
        <v>16670644.79015</v>
      </c>
      <c r="L36" s="12">
        <f t="shared" si="4"/>
        <v>1.2447791405769295</v>
      </c>
      <c r="M36" s="12">
        <f t="shared" si="5"/>
        <v>6.8741706863208174</v>
      </c>
    </row>
    <row r="37" spans="1:13" ht="14.25" x14ac:dyDescent="0.2">
      <c r="A37" s="13" t="s">
        <v>41</v>
      </c>
      <c r="B37" s="11">
        <v>365425.93476999999</v>
      </c>
      <c r="C37" s="11">
        <v>420127.68075</v>
      </c>
      <c r="D37" s="12">
        <f t="shared" si="0"/>
        <v>14.969311363855283</v>
      </c>
      <c r="E37" s="12">
        <f t="shared" si="1"/>
        <v>1.9267930137926608</v>
      </c>
      <c r="F37" s="11">
        <v>2178495.0064599998</v>
      </c>
      <c r="G37" s="11">
        <v>2230514.9478500001</v>
      </c>
      <c r="H37" s="12">
        <f t="shared" si="2"/>
        <v>2.387884352993372</v>
      </c>
      <c r="I37" s="12">
        <f t="shared" si="3"/>
        <v>1.8736814236637338</v>
      </c>
      <c r="J37" s="11">
        <v>4347386.2936000004</v>
      </c>
      <c r="K37" s="11">
        <v>4550560.5941500003</v>
      </c>
      <c r="L37" s="12">
        <f t="shared" si="4"/>
        <v>4.6734816468714229</v>
      </c>
      <c r="M37" s="12">
        <f t="shared" si="5"/>
        <v>1.8764319338814914</v>
      </c>
    </row>
    <row r="38" spans="1:13" ht="14.25" x14ac:dyDescent="0.2">
      <c r="A38" s="10" t="s">
        <v>42</v>
      </c>
      <c r="B38" s="11">
        <v>379389.43831</v>
      </c>
      <c r="C38" s="11">
        <v>448070.41947999998</v>
      </c>
      <c r="D38" s="12">
        <f t="shared" si="0"/>
        <v>18.10302929779521</v>
      </c>
      <c r="E38" s="12">
        <f t="shared" si="1"/>
        <v>2.0549442312394235</v>
      </c>
      <c r="F38" s="11">
        <v>4341807.4901700001</v>
      </c>
      <c r="G38" s="11">
        <v>2899776.4110599998</v>
      </c>
      <c r="H38" s="12">
        <f t="shared" si="2"/>
        <v>-33.212690391612426</v>
      </c>
      <c r="I38" s="12">
        <f t="shared" si="3"/>
        <v>2.4358757153448112</v>
      </c>
      <c r="J38" s="11">
        <v>8996058.5590799991</v>
      </c>
      <c r="K38" s="11">
        <v>6488239.4350899998</v>
      </c>
      <c r="L38" s="12">
        <f t="shared" si="4"/>
        <v>-27.876865268498953</v>
      </c>
      <c r="M38" s="12">
        <f t="shared" si="5"/>
        <v>2.6754373266281504</v>
      </c>
    </row>
    <row r="39" spans="1:13" ht="14.25" x14ac:dyDescent="0.2">
      <c r="A39" s="10" t="s">
        <v>43</v>
      </c>
      <c r="B39" s="11">
        <v>619544.60363000003</v>
      </c>
      <c r="C39" s="11">
        <v>802809.73481000005</v>
      </c>
      <c r="D39" s="12">
        <f>(C39-B39)/B39*100</f>
        <v>29.580619394668851</v>
      </c>
      <c r="E39" s="12">
        <f t="shared" si="1"/>
        <v>3.6818525874687835</v>
      </c>
      <c r="F39" s="11">
        <v>3602921.1211000001</v>
      </c>
      <c r="G39" s="11">
        <v>4665741.51614</v>
      </c>
      <c r="H39" s="12">
        <f t="shared" si="2"/>
        <v>29.498852717472552</v>
      </c>
      <c r="I39" s="12">
        <f t="shared" si="3"/>
        <v>3.9193250934429886</v>
      </c>
      <c r="J39" s="11">
        <v>7454421.7433000002</v>
      </c>
      <c r="K39" s="11">
        <v>11068678.98401</v>
      </c>
      <c r="L39" s="12">
        <f t="shared" si="4"/>
        <v>48.484743219130003</v>
      </c>
      <c r="M39" s="12">
        <f t="shared" si="5"/>
        <v>4.5641899018287582</v>
      </c>
    </row>
    <row r="40" spans="1:13" ht="14.25" x14ac:dyDescent="0.2">
      <c r="A40" s="10" t="s">
        <v>44</v>
      </c>
      <c r="B40" s="11">
        <v>531511.53674000001</v>
      </c>
      <c r="C40" s="11">
        <v>639202.62974</v>
      </c>
      <c r="D40" s="12">
        <f>(C40-B40)/B40*100</f>
        <v>20.261289841518408</v>
      </c>
      <c r="E40" s="12">
        <f t="shared" si="1"/>
        <v>2.9315163408949667</v>
      </c>
      <c r="F40" s="11">
        <v>3614392.6946</v>
      </c>
      <c r="G40" s="11">
        <v>3592531.6408099998</v>
      </c>
      <c r="H40" s="12">
        <f t="shared" si="2"/>
        <v>-0.6048333879896689</v>
      </c>
      <c r="I40" s="12">
        <f t="shared" si="3"/>
        <v>3.0178052856351276</v>
      </c>
      <c r="J40" s="11">
        <v>7317211.1275199996</v>
      </c>
      <c r="K40" s="11">
        <v>7364136.4768200004</v>
      </c>
      <c r="L40" s="12">
        <f t="shared" si="4"/>
        <v>0.64130101595011768</v>
      </c>
      <c r="M40" s="12">
        <f t="shared" si="5"/>
        <v>3.0366150641595198</v>
      </c>
    </row>
    <row r="41" spans="1:13" ht="15.75" x14ac:dyDescent="0.25">
      <c r="A41" s="8" t="s">
        <v>8</v>
      </c>
      <c r="B41" s="7">
        <f>B42</f>
        <v>490379.5393</v>
      </c>
      <c r="C41" s="7">
        <f>C42</f>
        <v>692559.21495000005</v>
      </c>
      <c r="D41" s="9">
        <f t="shared" si="0"/>
        <v>41.229223376367749</v>
      </c>
      <c r="E41" s="9">
        <f t="shared" si="1"/>
        <v>3.176220749418901</v>
      </c>
      <c r="F41" s="7">
        <f>F42</f>
        <v>2863125.96251</v>
      </c>
      <c r="G41" s="7">
        <f>G42</f>
        <v>3433824.4085200001</v>
      </c>
      <c r="H41" s="9">
        <f t="shared" si="2"/>
        <v>19.932704794786225</v>
      </c>
      <c r="I41" s="9">
        <f t="shared" si="3"/>
        <v>2.8844877334575503</v>
      </c>
      <c r="J41" s="7">
        <f>J42</f>
        <v>6030885.6430299999</v>
      </c>
      <c r="K41" s="7">
        <f>K42</f>
        <v>6781126.6263600001</v>
      </c>
      <c r="L41" s="9">
        <f t="shared" si="4"/>
        <v>12.439980257245747</v>
      </c>
      <c r="M41" s="9">
        <f t="shared" si="5"/>
        <v>2.7962098924149688</v>
      </c>
    </row>
    <row r="42" spans="1:13" ht="14.25" x14ac:dyDescent="0.2">
      <c r="A42" s="10" t="s">
        <v>45</v>
      </c>
      <c r="B42" s="11">
        <v>490379.5393</v>
      </c>
      <c r="C42" s="11">
        <v>692559.21495000005</v>
      </c>
      <c r="D42" s="12">
        <f t="shared" si="0"/>
        <v>41.229223376367749</v>
      </c>
      <c r="E42" s="12">
        <f t="shared" si="1"/>
        <v>3.176220749418901</v>
      </c>
      <c r="F42" s="11">
        <v>2863125.96251</v>
      </c>
      <c r="G42" s="11">
        <v>3433824.4085200001</v>
      </c>
      <c r="H42" s="12">
        <f t="shared" si="2"/>
        <v>19.932704794786225</v>
      </c>
      <c r="I42" s="12">
        <f t="shared" si="3"/>
        <v>2.8844877334575503</v>
      </c>
      <c r="J42" s="11">
        <v>6030885.6430299999</v>
      </c>
      <c r="K42" s="11">
        <v>6781126.6263600001</v>
      </c>
      <c r="L42" s="12">
        <f t="shared" si="4"/>
        <v>12.439980257245747</v>
      </c>
      <c r="M42" s="12">
        <f t="shared" si="5"/>
        <v>2.7962098924149688</v>
      </c>
    </row>
    <row r="43" spans="1:13" ht="15.75" x14ac:dyDescent="0.25">
      <c r="A43" s="8" t="s">
        <v>9</v>
      </c>
      <c r="B43" s="7">
        <f>B8+B22+B41</f>
        <v>17624861.474659994</v>
      </c>
      <c r="C43" s="7">
        <f>C8+C22+C41</f>
        <v>21804505.089159999</v>
      </c>
      <c r="D43" s="9">
        <f t="shared" si="0"/>
        <v>23.714476397498242</v>
      </c>
      <c r="E43" s="9">
        <f t="shared" si="1"/>
        <v>100</v>
      </c>
      <c r="F43" s="14">
        <f>F8+F22+F41</f>
        <v>113754939.42413001</v>
      </c>
      <c r="G43" s="14">
        <f>G8+G22+G41</f>
        <v>119044514.16765</v>
      </c>
      <c r="H43" s="15">
        <f t="shared" si="2"/>
        <v>4.6499736805256937</v>
      </c>
      <c r="I43" s="15">
        <f t="shared" si="3"/>
        <v>100</v>
      </c>
      <c r="J43" s="14">
        <f>J8+J22+J41</f>
        <v>231034284.80413997</v>
      </c>
      <c r="K43" s="14">
        <f>K8+K22+K41</f>
        <v>242511359.56404999</v>
      </c>
      <c r="L43" s="15">
        <f t="shared" si="4"/>
        <v>4.9676933315935088</v>
      </c>
      <c r="M43" s="15">
        <f t="shared" si="5"/>
        <v>100</v>
      </c>
    </row>
    <row r="44" spans="1:13" ht="30" x14ac:dyDescent="0.2">
      <c r="A44" s="18" t="s">
        <v>46</v>
      </c>
      <c r="B44" s="19">
        <f>B45-B43</f>
        <v>2843205.976340007</v>
      </c>
      <c r="C44" s="19">
        <f>C45-C43</f>
        <v>3135770.3218399994</v>
      </c>
      <c r="D44" s="20">
        <f>(C44-B44)/B44*100</f>
        <v>10.289945502879242</v>
      </c>
      <c r="E44" s="20">
        <f>C44/C$45*100</f>
        <v>12.573118260181507</v>
      </c>
      <c r="F44" s="19">
        <f>F45-F43</f>
        <v>17601172.945869997</v>
      </c>
      <c r="G44" s="19">
        <f>G45-G43</f>
        <v>17014225.190350011</v>
      </c>
      <c r="H44" s="21">
        <f>(G44-F44)/F44*100</f>
        <v>-3.3347081886250636</v>
      </c>
      <c r="I44" s="20">
        <f>G44/G$45*100</f>
        <v>12.505058675857564</v>
      </c>
      <c r="J44" s="19">
        <f>J45-J43</f>
        <v>35871173.754860014</v>
      </c>
      <c r="K44" s="19">
        <f>K45-K43</f>
        <v>35428463.906950027</v>
      </c>
      <c r="L44" s="21">
        <f>(K44-J44)/J44*100</f>
        <v>-1.2341660491385686</v>
      </c>
      <c r="M44" s="20">
        <f>K44/K$45*100</f>
        <v>12.746810969550248</v>
      </c>
    </row>
    <row r="45" spans="1:13" ht="20.25" x14ac:dyDescent="0.2">
      <c r="A45" s="22" t="s">
        <v>47</v>
      </c>
      <c r="B45" s="23">
        <v>20468067.451000001</v>
      </c>
      <c r="C45" s="23">
        <v>24940275.410999998</v>
      </c>
      <c r="D45" s="24">
        <f>(C45-B45)/B45*100</f>
        <v>21.849683516562283</v>
      </c>
      <c r="E45" s="25">
        <f>C45/C$45*100</f>
        <v>100</v>
      </c>
      <c r="F45" s="23">
        <v>131356112.37</v>
      </c>
      <c r="G45" s="23">
        <v>136058739.35800001</v>
      </c>
      <c r="H45" s="24">
        <f>(G45-F45)/F45*100</f>
        <v>3.5800595062936891</v>
      </c>
      <c r="I45" s="25">
        <f>G45/G$45*100</f>
        <v>100</v>
      </c>
      <c r="J45" s="23">
        <v>266905458.55899999</v>
      </c>
      <c r="K45" s="23">
        <v>277939823.47100002</v>
      </c>
      <c r="L45" s="24">
        <f>(K45-J45)/J45*100</f>
        <v>4.1341848052016745</v>
      </c>
      <c r="M45" s="25">
        <f>K45/K$45*100</f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Döndü ALAGÖZ</cp:lastModifiedBy>
  <cp:lastPrinted>2016-02-26T09:44:09Z</cp:lastPrinted>
  <dcterms:created xsi:type="dcterms:W3CDTF">2013-08-01T04:41:02Z</dcterms:created>
  <dcterms:modified xsi:type="dcterms:W3CDTF">2026-07-03T14:03:14Z</dcterms:modified>
</cp:coreProperties>
</file>