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ownloads\"/>
    </mc:Choice>
  </mc:AlternateContent>
  <xr:revisionPtr revIDLastSave="0" documentId="13_ncr:1_{846C0650-FB6B-4C62-B6C7-D136E8CEE0A9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44" i="1"/>
  <c r="J44" i="1"/>
  <c r="G44" i="1"/>
  <c r="F44" i="1"/>
  <c r="C44" i="1"/>
  <c r="B44" i="1"/>
  <c r="K29" i="1"/>
  <c r="J29" i="1"/>
  <c r="G29" i="1"/>
  <c r="F29" i="1"/>
  <c r="C29" i="1"/>
  <c r="B29" i="1"/>
  <c r="M44" i="1" l="1"/>
  <c r="L44" i="1"/>
  <c r="I44" i="1"/>
  <c r="H44" i="1"/>
  <c r="E44" i="1"/>
  <c r="D44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L9" i="1" s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3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41" i="1" l="1"/>
  <c r="L18" i="1"/>
  <c r="H18" i="1"/>
  <c r="L41" i="1"/>
  <c r="L29" i="1"/>
  <c r="K22" i="1"/>
  <c r="G22" i="1"/>
  <c r="J22" i="1"/>
  <c r="H23" i="1"/>
  <c r="H20" i="1"/>
  <c r="F8" i="1"/>
  <c r="D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L22" i="1" l="1"/>
  <c r="K43" i="1"/>
  <c r="M27" i="1" s="1"/>
  <c r="J43" i="1"/>
  <c r="L8" i="1"/>
  <c r="D8" i="1"/>
  <c r="G43" i="1"/>
  <c r="I8" i="1" s="1"/>
  <c r="H8" i="1"/>
  <c r="F43" i="1"/>
  <c r="H22" i="1"/>
  <c r="D22" i="1"/>
  <c r="B43" i="1"/>
  <c r="M24" i="1"/>
  <c r="C43" i="1"/>
  <c r="M17" i="1" l="1"/>
  <c r="M13" i="1"/>
  <c r="M40" i="1"/>
  <c r="L43" i="1"/>
  <c r="M42" i="1"/>
  <c r="M18" i="1"/>
  <c r="M37" i="1"/>
  <c r="M9" i="1"/>
  <c r="M8" i="1"/>
  <c r="M39" i="1"/>
  <c r="M26" i="1"/>
  <c r="M11" i="1"/>
  <c r="M38" i="1"/>
  <c r="M15" i="1"/>
  <c r="M12" i="1"/>
  <c r="M32" i="1"/>
  <c r="M41" i="1"/>
  <c r="M33" i="1"/>
  <c r="M14" i="1"/>
  <c r="M16" i="1"/>
  <c r="M35" i="1"/>
  <c r="M43" i="1"/>
  <c r="M22" i="1"/>
  <c r="M21" i="1"/>
  <c r="M10" i="1"/>
  <c r="M36" i="1"/>
  <c r="M29" i="1"/>
  <c r="M31" i="1"/>
  <c r="M20" i="1"/>
  <c r="M28" i="1"/>
  <c r="M19" i="1"/>
  <c r="M34" i="1"/>
  <c r="M23" i="1"/>
  <c r="M30" i="1"/>
  <c r="M25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<sst xmlns="http://schemas.openxmlformats.org/spreadsheetml/2006/main" count="52" uniqueCount="48">
  <si>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</si>
  <si>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</si>
  <si>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</si>
  <si>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</si>
  <si>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</si>
  <si>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</si>
  <si>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</si>
  <si>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</si>
  <si>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</si>
  <si>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</si>
  <si>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</si>
  <si>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</si>
  <si>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('26/'25)</t>
  </si>
  <si>
    <t xml:space="preserve"> Pay(26)  (%)</t>
  </si>
  <si>
    <t>1 - 30 NISAN İHRACAT RAKAMLARI</t>
  </si>
  <si>
    <t xml:space="preserve">SEKTÖREL BAZDA İHRACAT RAKAMLARI -1.000 $ </t>
  </si>
  <si>
    <t>1 - 30 NISAN</t>
  </si>
  <si>
    <t>1 OCAK  -  30 NISAN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</si>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</sst>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K9" sqref="K9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2025</v>
      </c>
      <c r="C7" s="5">
        <v>2026</v>
      </c>
      <c r="D7" s="6" t="s">
        <v>12</v>
      </c>
      <c r="E7" s="6" t="s">
        <v>13</v>
      </c>
      <c r="F7" s="4">
        <v>2025</v>
      </c>
      <c r="G7" s="5">
        <v>2026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2768262.8208499998</v>
      </c>
      <c r="C8" s="7">
        <f>C9+C18+C20</f>
        <v>3278677.6441000002</v>
      </c>
      <c r="D8" s="9">
        <f t="shared" ref="D8:D45" si="0">(C8-B8)/B8*100</f>
        <v>18.438091188656596</v>
      </c>
      <c r="E8" s="9">
        <f t="shared" ref="E8:E43" si="1">C8/C$43*100</f>
        <v>14.731774946710596</v>
      </c>
      <c r="F8" s="7">
        <f>F9+F18+F20</f>
        <v>11839492.9027</v>
      </c>
      <c r="G8" s="7">
        <f>G9+G18+G20</f>
        <v>12118743.86871</v>
      </c>
      <c r="H8" s="9">
        <f t="shared" ref="H8:H45" si="2">(G8-F8)/F8*100</f>
        <v>2.358639582834813</v>
      </c>
      <c r="I8" s="9">
        <f t="shared" ref="I8:I43" si="3">G8/G$43*100</f>
        <v>15.554015955397308</v>
      </c>
      <c r="J8" s="7">
        <f>J9+J18+J20</f>
        <v>36173897.031199999</v>
      </c>
      <c r="K8" s="7">
        <f>K9+K18+K20</f>
        <v>36654714.780830003</v>
      </c>
      <c r="L8" s="9">
        <f t="shared" ref="L8:L45" si="4">(K8-J8)/J8*100</f>
        <v>1.3291842712309894</v>
      </c>
      <c r="M8" s="9">
        <f t="shared" ref="M8:M43" si="5">K8/K$43*100</f>
        <v>15.236920885535691</v>
      </c>
    </row>
    <row r="9" spans="1:13" ht="15.75" x14ac:dyDescent="0.25">
      <c r="A9" s="8" t="s">
        <v>2</v>
      </c>
      <c r="B9" s="7">
        <f>B10+B11+B12+B13+B14+B15+B16+B17</f>
        <v>1859396.6111399999</v>
      </c>
      <c r="C9" s="7">
        <f>C10+C11+C12+C13+C14+C15+C16+C17</f>
        <v>2254228.81006</v>
      </c>
      <c r="D9" s="9">
        <f t="shared" si="0"/>
        <v>21.234426079647832</v>
      </c>
      <c r="E9" s="9">
        <f t="shared" si="1"/>
        <v>10.128715022641693</v>
      </c>
      <c r="F9" s="7">
        <f>F10+F11+F12+F13+F14+F15+F16+F17</f>
        <v>8180422.1037799995</v>
      </c>
      <c r="G9" s="7">
        <f>G10+G11+G12+G13+G14+G15+G16+G17</f>
        <v>8376673.7182800006</v>
      </c>
      <c r="H9" s="9">
        <f t="shared" si="2"/>
        <v>2.3990401963404477</v>
      </c>
      <c r="I9" s="9">
        <f t="shared" si="3"/>
        <v>10.751189898788862</v>
      </c>
      <c r="J9" s="7">
        <f>J10+J11+J12+J13+J14+J15+J16+J17</f>
        <v>24543416.115289997</v>
      </c>
      <c r="K9" s="7">
        <f>K10+K11+K12+K13+K14+K15+K16+K17</f>
        <v>24542350.309920002</v>
      </c>
      <c r="L9" s="9">
        <f t="shared" si="4"/>
        <v>-4.3425306607239641E-3</v>
      </c>
      <c r="M9" s="9">
        <f t="shared" si="5"/>
        <v>10.201957708669033</v>
      </c>
    </row>
    <row r="10" spans="1:13" ht="14.25" x14ac:dyDescent="0.2">
      <c r="A10" s="10" t="s">
        <v>20</v>
      </c>
      <c r="B10" s="11">
        <v>956200.75358000002</v>
      </c>
      <c r="C10" s="11">
        <v>1112257.9771700001</v>
      </c>
      <c r="D10" s="12">
        <f t="shared" si="0"/>
        <v>16.320550157038088</v>
      </c>
      <c r="E10" s="12">
        <f t="shared" si="1"/>
        <v>4.9976045165153336</v>
      </c>
      <c r="F10" s="11">
        <v>4151195.1803299999</v>
      </c>
      <c r="G10" s="11">
        <v>3935930.7850500001</v>
      </c>
      <c r="H10" s="12">
        <f t="shared" si="2"/>
        <v>-5.1856004338222261</v>
      </c>
      <c r="I10" s="12">
        <f t="shared" si="3"/>
        <v>5.0516399136112584</v>
      </c>
      <c r="J10" s="11">
        <v>12086297.867380001</v>
      </c>
      <c r="K10" s="11">
        <v>12145560.15827</v>
      </c>
      <c r="L10" s="12">
        <f t="shared" si="4"/>
        <v>0.49032624828768551</v>
      </c>
      <c r="M10" s="12">
        <f t="shared" si="5"/>
        <v>5.0487622219572987</v>
      </c>
    </row>
    <row r="11" spans="1:13" ht="14.25" x14ac:dyDescent="0.2">
      <c r="A11" s="10" t="s">
        <v>21</v>
      </c>
      <c r="B11" s="11">
        <v>235494.51577999999</v>
      </c>
      <c r="C11" s="11">
        <v>329480.77198000002</v>
      </c>
      <c r="D11" s="12">
        <f t="shared" si="0"/>
        <v>39.910167711847016</v>
      </c>
      <c r="E11" s="12">
        <f t="shared" si="1"/>
        <v>1.4804250703976154</v>
      </c>
      <c r="F11" s="11">
        <v>1205604.4594699999</v>
      </c>
      <c r="G11" s="11">
        <v>1634210.6910300001</v>
      </c>
      <c r="H11" s="12">
        <f t="shared" si="2"/>
        <v>35.5511484876575</v>
      </c>
      <c r="I11" s="12">
        <f t="shared" si="3"/>
        <v>2.0974565877566649</v>
      </c>
      <c r="J11" s="11">
        <v>3433147.86717</v>
      </c>
      <c r="K11" s="11">
        <v>4131977.0373399998</v>
      </c>
      <c r="L11" s="12">
        <f t="shared" si="4"/>
        <v>20.355347255871507</v>
      </c>
      <c r="M11" s="12">
        <f t="shared" si="5"/>
        <v>1.7176127981147558</v>
      </c>
    </row>
    <row r="12" spans="1:13" ht="14.25" x14ac:dyDescent="0.2">
      <c r="A12" s="10" t="s">
        <v>22</v>
      </c>
      <c r="B12" s="11">
        <v>197644.15096</v>
      </c>
      <c r="C12" s="11">
        <v>210069.65659</v>
      </c>
      <c r="D12" s="12">
        <f t="shared" si="0"/>
        <v>6.2868066520798394</v>
      </c>
      <c r="E12" s="12">
        <f t="shared" si="1"/>
        <v>0.94388629805848379</v>
      </c>
      <c r="F12" s="11">
        <v>830265.72294000001</v>
      </c>
      <c r="G12" s="11">
        <v>790044.23529999994</v>
      </c>
      <c r="H12" s="12">
        <f t="shared" si="2"/>
        <v>-4.8444114370486551</v>
      </c>
      <c r="I12" s="12">
        <f t="shared" si="3"/>
        <v>1.0139962338055353</v>
      </c>
      <c r="J12" s="11">
        <v>2649368.0989000001</v>
      </c>
      <c r="K12" s="11">
        <v>2545299.8601799998</v>
      </c>
      <c r="L12" s="12">
        <f t="shared" si="4"/>
        <v>-3.928040001810571</v>
      </c>
      <c r="M12" s="12">
        <f t="shared" si="5"/>
        <v>1.0580503171671256</v>
      </c>
    </row>
    <row r="13" spans="1:13" ht="14.25" x14ac:dyDescent="0.2">
      <c r="A13" s="10" t="s">
        <v>23</v>
      </c>
      <c r="B13" s="11">
        <v>133032.65489000001</v>
      </c>
      <c r="C13" s="11">
        <v>134781.35886000001</v>
      </c>
      <c r="D13" s="12">
        <f t="shared" si="0"/>
        <v>1.3144922736796794</v>
      </c>
      <c r="E13" s="12">
        <f t="shared" si="1"/>
        <v>0.60560044666495383</v>
      </c>
      <c r="F13" s="11">
        <v>601766.15396000003</v>
      </c>
      <c r="G13" s="11">
        <v>538907.16099</v>
      </c>
      <c r="H13" s="12">
        <f t="shared" si="2"/>
        <v>-10.445750821369446</v>
      </c>
      <c r="I13" s="12">
        <f t="shared" si="3"/>
        <v>0.6916699182131143</v>
      </c>
      <c r="J13" s="11">
        <v>1847695.2960699999</v>
      </c>
      <c r="K13" s="11">
        <v>1675156.71909</v>
      </c>
      <c r="L13" s="12">
        <f t="shared" si="4"/>
        <v>-9.3380427685768854</v>
      </c>
      <c r="M13" s="12">
        <f t="shared" si="5"/>
        <v>0.69634235465383421</v>
      </c>
    </row>
    <row r="14" spans="1:13" ht="14.25" x14ac:dyDescent="0.2">
      <c r="A14" s="10" t="s">
        <v>24</v>
      </c>
      <c r="B14" s="11">
        <v>208113.84456</v>
      </c>
      <c r="C14" s="11">
        <v>332397.41203000001</v>
      </c>
      <c r="D14" s="12">
        <f t="shared" si="0"/>
        <v>59.719029136559243</v>
      </c>
      <c r="E14" s="12">
        <f t="shared" si="1"/>
        <v>1.4935301357566582</v>
      </c>
      <c r="F14" s="11">
        <v>846937.12587999995</v>
      </c>
      <c r="G14" s="11">
        <v>990967.45839000004</v>
      </c>
      <c r="H14" s="12">
        <f t="shared" si="2"/>
        <v>17.006024191033909</v>
      </c>
      <c r="I14" s="12">
        <f t="shared" si="3"/>
        <v>1.2718746947754658</v>
      </c>
      <c r="J14" s="11">
        <v>2698309.9389999998</v>
      </c>
      <c r="K14" s="11">
        <v>2387115.0175399999</v>
      </c>
      <c r="L14" s="12">
        <f t="shared" si="4"/>
        <v>-11.532956869118211</v>
      </c>
      <c r="M14" s="12">
        <f t="shared" si="5"/>
        <v>0.99229479439172741</v>
      </c>
    </row>
    <row r="15" spans="1:13" ht="14.25" x14ac:dyDescent="0.2">
      <c r="A15" s="10" t="s">
        <v>25</v>
      </c>
      <c r="B15" s="11">
        <v>36783.289069999999</v>
      </c>
      <c r="C15" s="11">
        <v>37473.960919999998</v>
      </c>
      <c r="D15" s="12">
        <f t="shared" si="0"/>
        <v>1.8776783356312265</v>
      </c>
      <c r="E15" s="12">
        <f t="shared" si="1"/>
        <v>0.16837823615526812</v>
      </c>
      <c r="F15" s="11">
        <v>181731.88944999999</v>
      </c>
      <c r="G15" s="11">
        <v>126222.21554</v>
      </c>
      <c r="H15" s="12">
        <f t="shared" si="2"/>
        <v>-30.544817465991514</v>
      </c>
      <c r="I15" s="12">
        <f t="shared" si="3"/>
        <v>0.16200213286987644</v>
      </c>
      <c r="J15" s="11">
        <v>701132.93195999996</v>
      </c>
      <c r="K15" s="11">
        <v>440286.74497</v>
      </c>
      <c r="L15" s="12">
        <f t="shared" si="4"/>
        <v>-37.203528047215073</v>
      </c>
      <c r="M15" s="12">
        <f t="shared" si="5"/>
        <v>0.18302186608655449</v>
      </c>
    </row>
    <row r="16" spans="1:13" ht="14.25" x14ac:dyDescent="0.2">
      <c r="A16" s="10" t="s">
        <v>26</v>
      </c>
      <c r="B16" s="11">
        <v>77198.856039999999</v>
      </c>
      <c r="C16" s="11">
        <v>81261.4179</v>
      </c>
      <c r="D16" s="12">
        <f t="shared" si="0"/>
        <v>5.2624638089131999</v>
      </c>
      <c r="E16" s="12">
        <f t="shared" si="1"/>
        <v>0.36512431239089127</v>
      </c>
      <c r="F16" s="11">
        <v>291764.72829</v>
      </c>
      <c r="G16" s="11">
        <v>289223.38326999999</v>
      </c>
      <c r="H16" s="12">
        <f t="shared" si="2"/>
        <v>-0.87102544399199411</v>
      </c>
      <c r="I16" s="12">
        <f t="shared" si="3"/>
        <v>0.37120886180874701</v>
      </c>
      <c r="J16" s="11">
        <v>978982.98687000002</v>
      </c>
      <c r="K16" s="11">
        <v>1057073.37173</v>
      </c>
      <c r="L16" s="12">
        <f t="shared" si="4"/>
        <v>7.9766845703488896</v>
      </c>
      <c r="M16" s="12">
        <f t="shared" si="5"/>
        <v>0.43941259484796236</v>
      </c>
    </row>
    <row r="17" spans="1:13" ht="14.25" x14ac:dyDescent="0.2">
      <c r="A17" s="10" t="s">
        <v>27</v>
      </c>
      <c r="B17" s="11">
        <v>14928.546259999999</v>
      </c>
      <c r="C17" s="11">
        <v>16506.25461</v>
      </c>
      <c r="D17" s="12">
        <f t="shared" si="0"/>
        <v>10.568399109479003</v>
      </c>
      <c r="E17" s="12">
        <f t="shared" si="1"/>
        <v>7.4166006702489864E-2</v>
      </c>
      <c r="F17" s="11">
        <v>71156.843460000004</v>
      </c>
      <c r="G17" s="11">
        <v>71167.788709999993</v>
      </c>
      <c r="H17" s="12">
        <f t="shared" si="2"/>
        <v>1.5381865563138001E-2</v>
      </c>
      <c r="I17" s="12">
        <f t="shared" si="3"/>
        <v>9.1341555948200343E-2</v>
      </c>
      <c r="J17" s="11">
        <v>148481.12794000001</v>
      </c>
      <c r="K17" s="11">
        <v>159881.4008</v>
      </c>
      <c r="L17" s="12">
        <f t="shared" si="4"/>
        <v>7.6779271670179883</v>
      </c>
      <c r="M17" s="12">
        <f t="shared" si="5"/>
        <v>6.6460761449773309E-2</v>
      </c>
    </row>
    <row r="18" spans="1:13" ht="15.75" x14ac:dyDescent="0.25">
      <c r="A18" s="8" t="s">
        <v>3</v>
      </c>
      <c r="B18" s="7">
        <f>B19</f>
        <v>287905.59061000001</v>
      </c>
      <c r="C18" s="7">
        <f>C19</f>
        <v>321268.64217000001</v>
      </c>
      <c r="D18" s="9">
        <f t="shared" si="0"/>
        <v>11.588191632302806</v>
      </c>
      <c r="E18" s="9">
        <f t="shared" si="1"/>
        <v>1.4435262772479454</v>
      </c>
      <c r="F18" s="7">
        <f>F19</f>
        <v>1152489.2244200001</v>
      </c>
      <c r="G18" s="7">
        <f>G19</f>
        <v>1280156.8204399999</v>
      </c>
      <c r="H18" s="9">
        <f t="shared" si="2"/>
        <v>11.077552250803006</v>
      </c>
      <c r="I18" s="9">
        <f t="shared" si="3"/>
        <v>1.6430398914482516</v>
      </c>
      <c r="J18" s="7">
        <f>J19</f>
        <v>3744064.1436800002</v>
      </c>
      <c r="K18" s="7">
        <f>K19</f>
        <v>4171874.5378999999</v>
      </c>
      <c r="L18" s="9">
        <f t="shared" si="4"/>
        <v>11.426363913720492</v>
      </c>
      <c r="M18" s="9">
        <f t="shared" si="5"/>
        <v>1.7341977057643791</v>
      </c>
    </row>
    <row r="19" spans="1:13" ht="14.25" x14ac:dyDescent="0.2">
      <c r="A19" s="10" t="s">
        <v>28</v>
      </c>
      <c r="B19" s="11">
        <v>287905.59061000001</v>
      </c>
      <c r="C19" s="11">
        <v>321268.64217000001</v>
      </c>
      <c r="D19" s="12">
        <f t="shared" si="0"/>
        <v>11.588191632302806</v>
      </c>
      <c r="E19" s="12">
        <f t="shared" si="1"/>
        <v>1.4435262772479454</v>
      </c>
      <c r="F19" s="11">
        <v>1152489.2244200001</v>
      </c>
      <c r="G19" s="11">
        <v>1280156.8204399999</v>
      </c>
      <c r="H19" s="12">
        <f t="shared" si="2"/>
        <v>11.077552250803006</v>
      </c>
      <c r="I19" s="12">
        <f t="shared" si="3"/>
        <v>1.6430398914482516</v>
      </c>
      <c r="J19" s="11">
        <v>3744064.1436800002</v>
      </c>
      <c r="K19" s="11">
        <v>4171874.5378999999</v>
      </c>
      <c r="L19" s="12">
        <f t="shared" si="4"/>
        <v>11.426363913720492</v>
      </c>
      <c r="M19" s="12">
        <f t="shared" si="5"/>
        <v>1.7341977057643791</v>
      </c>
    </row>
    <row r="20" spans="1:13" ht="15.75" x14ac:dyDescent="0.25">
      <c r="A20" s="8" t="s">
        <v>11</v>
      </c>
      <c r="B20" s="7">
        <f>B21</f>
        <v>620960.61910000001</v>
      </c>
      <c r="C20" s="7">
        <f>C21</f>
        <v>703180.19186999998</v>
      </c>
      <c r="D20" s="9">
        <f t="shared" si="0"/>
        <v>13.240706454004494</v>
      </c>
      <c r="E20" s="9">
        <f t="shared" si="1"/>
        <v>3.1595336468209565</v>
      </c>
      <c r="F20" s="7">
        <f>F21</f>
        <v>2506581.5745000001</v>
      </c>
      <c r="G20" s="7">
        <f>G21</f>
        <v>2461913.32999</v>
      </c>
      <c r="H20" s="9">
        <f t="shared" si="2"/>
        <v>-1.7820383331793339</v>
      </c>
      <c r="I20" s="9">
        <f t="shared" si="3"/>
        <v>3.1597861651601931</v>
      </c>
      <c r="J20" s="7">
        <f>J21</f>
        <v>7886416.7722300002</v>
      </c>
      <c r="K20" s="7">
        <f>K21</f>
        <v>7940489.9330099998</v>
      </c>
      <c r="L20" s="9">
        <f t="shared" si="4"/>
        <v>0.68564929221600845</v>
      </c>
      <c r="M20" s="9">
        <f t="shared" si="5"/>
        <v>3.3007654711022774</v>
      </c>
    </row>
    <row r="21" spans="1:13" ht="14.25" x14ac:dyDescent="0.2">
      <c r="A21" s="10" t="s">
        <v>29</v>
      </c>
      <c r="B21" s="11">
        <v>620960.61910000001</v>
      </c>
      <c r="C21" s="11">
        <v>703180.19186999998</v>
      </c>
      <c r="D21" s="12">
        <f t="shared" si="0"/>
        <v>13.240706454004494</v>
      </c>
      <c r="E21" s="12">
        <f t="shared" si="1"/>
        <v>3.1595336468209565</v>
      </c>
      <c r="F21" s="11">
        <v>2506581.5745000001</v>
      </c>
      <c r="G21" s="11">
        <v>2461913.32999</v>
      </c>
      <c r="H21" s="12">
        <f t="shared" si="2"/>
        <v>-1.7820383331793339</v>
      </c>
      <c r="I21" s="12">
        <f t="shared" si="3"/>
        <v>3.1597861651601931</v>
      </c>
      <c r="J21" s="11">
        <v>7886416.7722300002</v>
      </c>
      <c r="K21" s="11">
        <v>7940489.9330099998</v>
      </c>
      <c r="L21" s="12">
        <f t="shared" si="4"/>
        <v>0.68564929221600845</v>
      </c>
      <c r="M21" s="12">
        <f t="shared" si="5"/>
        <v>3.3007654711022774</v>
      </c>
    </row>
    <row r="22" spans="1:13" ht="16.5" x14ac:dyDescent="0.25">
      <c r="A22" s="17" t="s">
        <v>4</v>
      </c>
      <c r="B22" s="7">
        <f>B23+B27+B29</f>
        <v>14829766.98869</v>
      </c>
      <c r="C22" s="7">
        <f>C23+C27+C29</f>
        <v>18298985.614879999</v>
      </c>
      <c r="D22" s="9">
        <f t="shared" si="0"/>
        <v>23.39361521213258</v>
      </c>
      <c r="E22" s="9">
        <f t="shared" si="1"/>
        <v>82.221116893455914</v>
      </c>
      <c r="F22" s="7">
        <f>F23+F27+F29</f>
        <v>60923954.439100005</v>
      </c>
      <c r="G22" s="7">
        <f>G23+G27+G29</f>
        <v>63552008.738300011</v>
      </c>
      <c r="H22" s="9">
        <f t="shared" si="2"/>
        <v>4.3136633585185722</v>
      </c>
      <c r="I22" s="9">
        <f t="shared" si="3"/>
        <v>81.566948573382859</v>
      </c>
      <c r="J22" s="7">
        <f>J23+J27+J29</f>
        <v>186675610.01186997</v>
      </c>
      <c r="K22" s="7">
        <f>K23+K27+K29</f>
        <v>197298401.87531</v>
      </c>
      <c r="L22" s="9">
        <f t="shared" si="4"/>
        <v>5.6905087187150887</v>
      </c>
      <c r="M22" s="9">
        <f t="shared" si="5"/>
        <v>82.014555513304487</v>
      </c>
    </row>
    <row r="23" spans="1:13" ht="15.75" x14ac:dyDescent="0.25">
      <c r="A23" s="8" t="s">
        <v>5</v>
      </c>
      <c r="B23" s="7">
        <f>B24+B25+B26</f>
        <v>1071680.0712000001</v>
      </c>
      <c r="C23" s="7">
        <f>C24+C25+C26</f>
        <v>1256751.0110200001</v>
      </c>
      <c r="D23" s="9">
        <f>(C23-B23)/B23*100</f>
        <v>17.269234055343507</v>
      </c>
      <c r="E23" s="9">
        <f t="shared" si="1"/>
        <v>5.6468415221343928</v>
      </c>
      <c r="F23" s="7">
        <f>F24+F25+F26</f>
        <v>4580747.9752599997</v>
      </c>
      <c r="G23" s="7">
        <f>G24+G25+G26</f>
        <v>4471265.29079</v>
      </c>
      <c r="H23" s="9">
        <f t="shared" si="2"/>
        <v>-2.390061297004352</v>
      </c>
      <c r="I23" s="9">
        <f t="shared" si="3"/>
        <v>5.7387244443152667</v>
      </c>
      <c r="J23" s="7">
        <f>J24+J25+J26</f>
        <v>13904653.093740001</v>
      </c>
      <c r="K23" s="7">
        <f>K24+K25+K26</f>
        <v>13577864.09977</v>
      </c>
      <c r="L23" s="9">
        <f t="shared" si="4"/>
        <v>-2.3502132111237239</v>
      </c>
      <c r="M23" s="9">
        <f t="shared" si="5"/>
        <v>5.6441536189758921</v>
      </c>
    </row>
    <row r="24" spans="1:13" ht="14.25" x14ac:dyDescent="0.2">
      <c r="A24" s="10" t="s">
        <v>30</v>
      </c>
      <c r="B24" s="11">
        <v>769939.30247</v>
      </c>
      <c r="C24" s="11">
        <v>895595.94533000002</v>
      </c>
      <c r="D24" s="12">
        <f t="shared" si="0"/>
        <v>16.320331025690965</v>
      </c>
      <c r="E24" s="12">
        <f t="shared" si="1"/>
        <v>4.0240973166515044</v>
      </c>
      <c r="F24" s="11">
        <v>3188825.63539</v>
      </c>
      <c r="G24" s="11">
        <v>3129690.7597099999</v>
      </c>
      <c r="H24" s="12">
        <f t="shared" si="2"/>
        <v>-1.8544405508947728</v>
      </c>
      <c r="I24" s="12">
        <f t="shared" si="3"/>
        <v>4.016856906900748</v>
      </c>
      <c r="J24" s="11">
        <v>9570290.9617500007</v>
      </c>
      <c r="K24" s="11">
        <v>9346277.6171300001</v>
      </c>
      <c r="L24" s="12">
        <f t="shared" si="4"/>
        <v>-2.3407161340791465</v>
      </c>
      <c r="M24" s="12">
        <f t="shared" si="5"/>
        <v>3.8851343811558134</v>
      </c>
    </row>
    <row r="25" spans="1:13" ht="14.25" x14ac:dyDescent="0.2">
      <c r="A25" s="10" t="s">
        <v>31</v>
      </c>
      <c r="B25" s="11">
        <v>102625.537</v>
      </c>
      <c r="C25" s="11">
        <v>123729.29747</v>
      </c>
      <c r="D25" s="12">
        <f t="shared" si="0"/>
        <v>20.563849005730425</v>
      </c>
      <c r="E25" s="12">
        <f t="shared" si="1"/>
        <v>0.55594125513458215</v>
      </c>
      <c r="F25" s="11">
        <v>501768.0785</v>
      </c>
      <c r="G25" s="11">
        <v>469842.54392000003</v>
      </c>
      <c r="H25" s="12">
        <f t="shared" si="2"/>
        <v>-6.3626077361156756</v>
      </c>
      <c r="I25" s="12">
        <f t="shared" si="3"/>
        <v>0.60302771506912345</v>
      </c>
      <c r="J25" s="11">
        <v>1513516.3645299999</v>
      </c>
      <c r="K25" s="11">
        <v>1412610.7423</v>
      </c>
      <c r="L25" s="12">
        <f t="shared" si="4"/>
        <v>-6.6669660530122261</v>
      </c>
      <c r="M25" s="12">
        <f t="shared" si="5"/>
        <v>0.58720517268189654</v>
      </c>
    </row>
    <row r="26" spans="1:13" ht="14.25" x14ac:dyDescent="0.2">
      <c r="A26" s="10" t="s">
        <v>32</v>
      </c>
      <c r="B26" s="11">
        <v>199115.23173</v>
      </c>
      <c r="C26" s="11">
        <v>237425.76822</v>
      </c>
      <c r="D26" s="12">
        <f t="shared" si="0"/>
        <v>19.240384654223259</v>
      </c>
      <c r="E26" s="12">
        <f t="shared" si="1"/>
        <v>1.0668029503483059</v>
      </c>
      <c r="F26" s="11">
        <v>890154.26136999996</v>
      </c>
      <c r="G26" s="11">
        <v>871731.98716000002</v>
      </c>
      <c r="H26" s="12">
        <f t="shared" si="2"/>
        <v>-2.0695597391902587</v>
      </c>
      <c r="I26" s="12">
        <f t="shared" si="3"/>
        <v>1.118839822345395</v>
      </c>
      <c r="J26" s="11">
        <v>2820845.7674599998</v>
      </c>
      <c r="K26" s="11">
        <v>2818975.74034</v>
      </c>
      <c r="L26" s="12">
        <f t="shared" si="4"/>
        <v>-6.629313596551567E-2</v>
      </c>
      <c r="M26" s="12">
        <f t="shared" si="5"/>
        <v>1.1718140651381812</v>
      </c>
    </row>
    <row r="27" spans="1:13" ht="15.75" x14ac:dyDescent="0.25">
      <c r="A27" s="8" t="s">
        <v>6</v>
      </c>
      <c r="B27" s="7">
        <f>B28</f>
        <v>2611383.1233399999</v>
      </c>
      <c r="C27" s="7">
        <f>C28</f>
        <v>3114147.6627799999</v>
      </c>
      <c r="D27" s="9">
        <f t="shared" si="0"/>
        <v>19.252806489648915</v>
      </c>
      <c r="E27" s="9">
        <f t="shared" si="1"/>
        <v>13.992507803094201</v>
      </c>
      <c r="F27" s="7">
        <f>F28</f>
        <v>10372409.54985</v>
      </c>
      <c r="G27" s="7">
        <f>G28</f>
        <v>10840299.18172</v>
      </c>
      <c r="H27" s="9">
        <f t="shared" si="2"/>
        <v>4.5109058760292209</v>
      </c>
      <c r="I27" s="9">
        <f t="shared" si="3"/>
        <v>13.9131735318787</v>
      </c>
      <c r="J27" s="7">
        <f>J28</f>
        <v>30553710.985029999</v>
      </c>
      <c r="K27" s="7">
        <f>K28</f>
        <v>32352707.313469999</v>
      </c>
      <c r="L27" s="9">
        <f t="shared" si="4"/>
        <v>5.8879797917884016</v>
      </c>
      <c r="M27" s="9">
        <f t="shared" si="5"/>
        <v>13.448628497473521</v>
      </c>
    </row>
    <row r="28" spans="1:13" ht="14.25" x14ac:dyDescent="0.2">
      <c r="A28" s="10" t="s">
        <v>33</v>
      </c>
      <c r="B28" s="11">
        <v>2611383.1233399999</v>
      </c>
      <c r="C28" s="11">
        <v>3114147.6627799999</v>
      </c>
      <c r="D28" s="12">
        <f t="shared" si="0"/>
        <v>19.252806489648915</v>
      </c>
      <c r="E28" s="12">
        <f t="shared" si="1"/>
        <v>13.992507803094201</v>
      </c>
      <c r="F28" s="11">
        <v>10372409.54985</v>
      </c>
      <c r="G28" s="11">
        <v>10840299.18172</v>
      </c>
      <c r="H28" s="12">
        <f t="shared" si="2"/>
        <v>4.5109058760292209</v>
      </c>
      <c r="I28" s="12">
        <f t="shared" si="3"/>
        <v>13.9131735318787</v>
      </c>
      <c r="J28" s="11">
        <v>30553710.985029999</v>
      </c>
      <c r="K28" s="11">
        <v>32352707.313469999</v>
      </c>
      <c r="L28" s="12">
        <f t="shared" si="4"/>
        <v>5.8879797917884016</v>
      </c>
      <c r="M28" s="12">
        <f t="shared" si="5"/>
        <v>13.448628497473521</v>
      </c>
    </row>
    <row r="29" spans="1:13" ht="15.75" x14ac:dyDescent="0.25">
      <c r="A29" s="8" t="s">
        <v>7</v>
      </c>
      <c r="B29" s="7">
        <f>B30+B31+B32+B33+B34+B35+B36+B37+B38+B39+B40</f>
        <v>11146703.79415</v>
      </c>
      <c r="C29" s="7">
        <f>C30+C31+C32+C33+C34+C35+C36+C37+C38+C39+C40</f>
        <v>13928086.941079998</v>
      </c>
      <c r="D29" s="9">
        <f t="shared" si="0"/>
        <v>24.95251689014756</v>
      </c>
      <c r="E29" s="9">
        <f t="shared" si="1"/>
        <v>62.58176756822732</v>
      </c>
      <c r="F29" s="7">
        <f>F30+F31+F32+F33+F34+F35+F36+F37+F38+F39+F40</f>
        <v>45970796.913990006</v>
      </c>
      <c r="G29" s="7">
        <f>G30+G31+G32+G33+G34+G35+G36+G37+G38+G39+G40</f>
        <v>48240444.265790008</v>
      </c>
      <c r="H29" s="9">
        <f t="shared" si="2"/>
        <v>4.9371503305597351</v>
      </c>
      <c r="I29" s="9">
        <f t="shared" si="3"/>
        <v>61.915050597188895</v>
      </c>
      <c r="J29" s="7">
        <f>J30+J31+J32+J33+J34+J35+J36+J37+J38+J39+J40</f>
        <v>142217245.93309999</v>
      </c>
      <c r="K29" s="7">
        <f>K30+K31+K32+K33+K34+K35+K36+K37+K38+K39+K40</f>
        <v>151367830.46207002</v>
      </c>
      <c r="L29" s="9">
        <f t="shared" si="4"/>
        <v>6.434229877629984</v>
      </c>
      <c r="M29" s="9">
        <f t="shared" si="5"/>
        <v>62.921773396855087</v>
      </c>
    </row>
    <row r="30" spans="1:13" ht="14.25" x14ac:dyDescent="0.2">
      <c r="A30" s="10" t="s">
        <v>34</v>
      </c>
      <c r="B30" s="11">
        <v>1225078.82311</v>
      </c>
      <c r="C30" s="11">
        <v>1451052.33228</v>
      </c>
      <c r="D30" s="12">
        <f t="shared" si="0"/>
        <v>18.445630183724905</v>
      </c>
      <c r="E30" s="12">
        <f t="shared" si="1"/>
        <v>6.5198774370257953</v>
      </c>
      <c r="F30" s="11">
        <v>5402695.2974199997</v>
      </c>
      <c r="G30" s="11">
        <v>5323732.7637200002</v>
      </c>
      <c r="H30" s="12">
        <f t="shared" si="2"/>
        <v>-1.461539645548904</v>
      </c>
      <c r="I30" s="12">
        <f t="shared" si="3"/>
        <v>6.8328388854699549</v>
      </c>
      <c r="J30" s="11">
        <v>17558745.47377</v>
      </c>
      <c r="K30" s="11">
        <v>16683715.21974</v>
      </c>
      <c r="L30" s="12">
        <f t="shared" si="4"/>
        <v>-4.9834440355500211</v>
      </c>
      <c r="M30" s="12">
        <f t="shared" si="5"/>
        <v>6.9352183041111584</v>
      </c>
    </row>
    <row r="31" spans="1:13" ht="14.25" x14ac:dyDescent="0.2">
      <c r="A31" s="10" t="s">
        <v>35</v>
      </c>
      <c r="B31" s="11">
        <v>3141772.9596500001</v>
      </c>
      <c r="C31" s="11">
        <v>3855307.6629499998</v>
      </c>
      <c r="D31" s="12">
        <f t="shared" si="0"/>
        <v>22.71121155041989</v>
      </c>
      <c r="E31" s="12">
        <f t="shared" si="1"/>
        <v>17.322692562689738</v>
      </c>
      <c r="F31" s="11">
        <v>12628926.535089999</v>
      </c>
      <c r="G31" s="11">
        <v>13748428.905689999</v>
      </c>
      <c r="H31" s="12">
        <f t="shared" si="2"/>
        <v>8.864588510269785</v>
      </c>
      <c r="I31" s="12">
        <f t="shared" si="3"/>
        <v>17.645664012495605</v>
      </c>
      <c r="J31" s="11">
        <v>37960869.054200001</v>
      </c>
      <c r="K31" s="11">
        <v>42637259.108319998</v>
      </c>
      <c r="L31" s="12">
        <f t="shared" si="4"/>
        <v>12.318975225364603</v>
      </c>
      <c r="M31" s="12">
        <f t="shared" si="5"/>
        <v>17.723792087704986</v>
      </c>
    </row>
    <row r="32" spans="1:13" ht="14.25" x14ac:dyDescent="0.2">
      <c r="A32" s="10" t="s">
        <v>36</v>
      </c>
      <c r="B32" s="11">
        <v>129783.30017</v>
      </c>
      <c r="C32" s="11">
        <v>353492.78448999999</v>
      </c>
      <c r="D32" s="12">
        <f t="shared" si="0"/>
        <v>172.37154859444038</v>
      </c>
      <c r="E32" s="12">
        <f t="shared" si="1"/>
        <v>1.5883159955550414</v>
      </c>
      <c r="F32" s="11">
        <v>457337.90097000002</v>
      </c>
      <c r="G32" s="11">
        <v>932365.39665000001</v>
      </c>
      <c r="H32" s="12">
        <f t="shared" si="2"/>
        <v>103.86794855018158</v>
      </c>
      <c r="I32" s="12">
        <f t="shared" si="3"/>
        <v>1.1966608431421639</v>
      </c>
      <c r="J32" s="11">
        <v>1836713.6902900001</v>
      </c>
      <c r="K32" s="11">
        <v>2718727.68157</v>
      </c>
      <c r="L32" s="12">
        <f t="shared" si="4"/>
        <v>48.021310884917405</v>
      </c>
      <c r="M32" s="12">
        <f t="shared" si="5"/>
        <v>1.1301421615497818</v>
      </c>
    </row>
    <row r="33" spans="1:13" ht="14.25" x14ac:dyDescent="0.2">
      <c r="A33" s="10" t="s">
        <v>37</v>
      </c>
      <c r="B33" s="11">
        <v>1378793.0325800001</v>
      </c>
      <c r="C33" s="11">
        <v>1772007.36197</v>
      </c>
      <c r="D33" s="12">
        <f t="shared" si="0"/>
        <v>28.518734871630187</v>
      </c>
      <c r="E33" s="12">
        <f t="shared" si="1"/>
        <v>7.9619945887123569</v>
      </c>
      <c r="F33" s="11">
        <v>5372651.86479</v>
      </c>
      <c r="G33" s="11">
        <v>5998295.6680800002</v>
      </c>
      <c r="H33" s="12">
        <f t="shared" si="2"/>
        <v>11.64497196235987</v>
      </c>
      <c r="I33" s="12">
        <f t="shared" si="3"/>
        <v>7.6986185645359377</v>
      </c>
      <c r="J33" s="11">
        <v>16890646.241760001</v>
      </c>
      <c r="K33" s="11">
        <v>18349987.601739999</v>
      </c>
      <c r="L33" s="12">
        <f t="shared" si="4"/>
        <v>8.639937981602861</v>
      </c>
      <c r="M33" s="12">
        <f t="shared" si="5"/>
        <v>7.6278675474648452</v>
      </c>
    </row>
    <row r="34" spans="1:13" ht="14.25" x14ac:dyDescent="0.2">
      <c r="A34" s="10" t="s">
        <v>38</v>
      </c>
      <c r="B34" s="11">
        <v>853185.49924999999</v>
      </c>
      <c r="C34" s="11">
        <v>1026316.2075</v>
      </c>
      <c r="D34" s="12">
        <f t="shared" si="0"/>
        <v>20.292270368189808</v>
      </c>
      <c r="E34" s="12">
        <f t="shared" si="1"/>
        <v>4.6114504182071965</v>
      </c>
      <c r="F34" s="11">
        <v>3366516.0417399998</v>
      </c>
      <c r="G34" s="11">
        <v>3604923.45261</v>
      </c>
      <c r="H34" s="12">
        <f t="shared" si="2"/>
        <v>7.0817250805903855</v>
      </c>
      <c r="I34" s="12">
        <f t="shared" si="3"/>
        <v>4.6268027039216948</v>
      </c>
      <c r="J34" s="11">
        <v>10941559.880209999</v>
      </c>
      <c r="K34" s="11">
        <v>11493595.37755</v>
      </c>
      <c r="L34" s="12">
        <f t="shared" si="4"/>
        <v>5.0453089265495663</v>
      </c>
      <c r="M34" s="12">
        <f t="shared" si="5"/>
        <v>4.7777483607559672</v>
      </c>
    </row>
    <row r="35" spans="1:13" ht="14.25" x14ac:dyDescent="0.2">
      <c r="A35" s="10" t="s">
        <v>39</v>
      </c>
      <c r="B35" s="11">
        <v>1080187.1587100001</v>
      </c>
      <c r="C35" s="11">
        <v>1362564.2176099999</v>
      </c>
      <c r="D35" s="12">
        <f t="shared" si="0"/>
        <v>26.141493779395141</v>
      </c>
      <c r="E35" s="12">
        <f t="shared" si="1"/>
        <v>6.1222820853989068</v>
      </c>
      <c r="F35" s="11">
        <v>4246042.4148800001</v>
      </c>
      <c r="G35" s="11">
        <v>4668553.0964299999</v>
      </c>
      <c r="H35" s="12">
        <f t="shared" si="2"/>
        <v>9.9506938524527353</v>
      </c>
      <c r="I35" s="12">
        <f t="shared" si="3"/>
        <v>5.9919369645214982</v>
      </c>
      <c r="J35" s="11">
        <v>12757441.496409999</v>
      </c>
      <c r="K35" s="11">
        <v>13662618.921879999</v>
      </c>
      <c r="L35" s="12">
        <f t="shared" si="4"/>
        <v>7.0952896450649687</v>
      </c>
      <c r="M35" s="12">
        <f t="shared" si="5"/>
        <v>5.6793851717755635</v>
      </c>
    </row>
    <row r="36" spans="1:13" ht="14.25" x14ac:dyDescent="0.2">
      <c r="A36" s="10" t="s">
        <v>40</v>
      </c>
      <c r="B36" s="11">
        <v>1300330.56874</v>
      </c>
      <c r="C36" s="11">
        <v>1438221.93671</v>
      </c>
      <c r="D36" s="12">
        <f t="shared" si="0"/>
        <v>10.604331797230191</v>
      </c>
      <c r="E36" s="12">
        <f t="shared" si="1"/>
        <v>6.4622278232082717</v>
      </c>
      <c r="F36" s="11">
        <v>5319268.4408900002</v>
      </c>
      <c r="G36" s="11">
        <v>5237842.7295500003</v>
      </c>
      <c r="H36" s="12">
        <f t="shared" si="2"/>
        <v>-1.5307689815777765</v>
      </c>
      <c r="I36" s="12">
        <f t="shared" si="3"/>
        <v>6.7226018034453796</v>
      </c>
      <c r="J36" s="11">
        <v>16303774.52207</v>
      </c>
      <c r="K36" s="11">
        <v>16451013.645679999</v>
      </c>
      <c r="L36" s="12">
        <f t="shared" si="4"/>
        <v>0.90309838013697619</v>
      </c>
      <c r="M36" s="12">
        <f t="shared" si="5"/>
        <v>6.8384870788078809</v>
      </c>
    </row>
    <row r="37" spans="1:13" ht="14.25" x14ac:dyDescent="0.2">
      <c r="A37" s="13" t="s">
        <v>41</v>
      </c>
      <c r="B37" s="11">
        <v>387281.56464</v>
      </c>
      <c r="C37" s="11">
        <v>427780.98628999997</v>
      </c>
      <c r="D37" s="12">
        <f t="shared" si="0"/>
        <v>10.457358508052524</v>
      </c>
      <c r="E37" s="12">
        <f t="shared" si="1"/>
        <v>1.9221082096456201</v>
      </c>
      <c r="F37" s="11">
        <v>1399830.6155900001</v>
      </c>
      <c r="G37" s="11">
        <v>1452166.7722100001</v>
      </c>
      <c r="H37" s="12">
        <f t="shared" si="2"/>
        <v>3.7387492484539924</v>
      </c>
      <c r="I37" s="12">
        <f t="shared" si="3"/>
        <v>1.8638091034476549</v>
      </c>
      <c r="J37" s="11">
        <v>4320684.1167000001</v>
      </c>
      <c r="K37" s="11">
        <v>4550900.31874</v>
      </c>
      <c r="L37" s="12">
        <f t="shared" si="4"/>
        <v>5.3282349697860258</v>
      </c>
      <c r="M37" s="12">
        <f t="shared" si="5"/>
        <v>1.8917541312002093</v>
      </c>
    </row>
    <row r="38" spans="1:13" ht="14.25" x14ac:dyDescent="0.2">
      <c r="A38" s="10" t="s">
        <v>42</v>
      </c>
      <c r="B38" s="11">
        <v>503105.11076000001</v>
      </c>
      <c r="C38" s="11">
        <v>601532.36927999998</v>
      </c>
      <c r="D38" s="12">
        <f t="shared" si="0"/>
        <v>19.563955208348791</v>
      </c>
      <c r="E38" s="12">
        <f t="shared" si="1"/>
        <v>2.7028090130608429</v>
      </c>
      <c r="F38" s="11">
        <v>3109083.8324500001</v>
      </c>
      <c r="G38" s="11">
        <v>1998195.4016199999</v>
      </c>
      <c r="H38" s="12">
        <f t="shared" si="2"/>
        <v>-35.73041097301661</v>
      </c>
      <c r="I38" s="12">
        <f t="shared" si="3"/>
        <v>2.5646191961401166</v>
      </c>
      <c r="J38" s="11">
        <v>8747343.6348199993</v>
      </c>
      <c r="K38" s="11">
        <v>6820022.06556</v>
      </c>
      <c r="L38" s="12">
        <f t="shared" si="4"/>
        <v>-22.033221166572577</v>
      </c>
      <c r="M38" s="12">
        <f t="shared" si="5"/>
        <v>2.8350005523680237</v>
      </c>
    </row>
    <row r="39" spans="1:13" ht="14.25" x14ac:dyDescent="0.2">
      <c r="A39" s="10" t="s">
        <v>43</v>
      </c>
      <c r="B39" s="11">
        <v>538174.46184</v>
      </c>
      <c r="C39" s="11">
        <v>962343.04887000006</v>
      </c>
      <c r="D39" s="12">
        <f>(C39-B39)/B39*100</f>
        <v>78.816186405386503</v>
      </c>
      <c r="E39" s="12">
        <f t="shared" si="1"/>
        <v>4.3240058207600223</v>
      </c>
      <c r="F39" s="11">
        <v>2242425.82443</v>
      </c>
      <c r="G39" s="11">
        <v>2871072.28828</v>
      </c>
      <c r="H39" s="12">
        <f t="shared" si="2"/>
        <v>28.034214420884801</v>
      </c>
      <c r="I39" s="12">
        <f t="shared" si="3"/>
        <v>3.6849284599790568</v>
      </c>
      <c r="J39" s="11">
        <v>7638529.9913499998</v>
      </c>
      <c r="K39" s="11">
        <v>10634628.462889999</v>
      </c>
      <c r="L39" s="12">
        <f t="shared" si="4"/>
        <v>39.223495553893642</v>
      </c>
      <c r="M39" s="12">
        <f t="shared" si="5"/>
        <v>4.4206862201766599</v>
      </c>
    </row>
    <row r="40" spans="1:13" ht="14.25" x14ac:dyDescent="0.2">
      <c r="A40" s="10" t="s">
        <v>44</v>
      </c>
      <c r="B40" s="11">
        <v>609011.31469999999</v>
      </c>
      <c r="C40" s="11">
        <v>677468.03313</v>
      </c>
      <c r="D40" s="12">
        <f>(C40-B40)/B40*100</f>
        <v>11.240631623358576</v>
      </c>
      <c r="E40" s="12">
        <f t="shared" si="1"/>
        <v>3.0440036139635316</v>
      </c>
      <c r="F40" s="11">
        <v>2426018.1457400001</v>
      </c>
      <c r="G40" s="11">
        <v>2404867.7909499998</v>
      </c>
      <c r="H40" s="12">
        <f t="shared" si="2"/>
        <v>-0.8718135446406079</v>
      </c>
      <c r="I40" s="12">
        <f t="shared" si="3"/>
        <v>3.0865700600898207</v>
      </c>
      <c r="J40" s="11">
        <v>7260937.8315199995</v>
      </c>
      <c r="K40" s="11">
        <v>7365362.0584000004</v>
      </c>
      <c r="L40" s="12">
        <f t="shared" si="4"/>
        <v>1.4381644534496836</v>
      </c>
      <c r="M40" s="12">
        <f t="shared" si="5"/>
        <v>3.0616917809399991</v>
      </c>
    </row>
    <row r="41" spans="1:13" ht="15.75" x14ac:dyDescent="0.25">
      <c r="A41" s="8" t="s">
        <v>8</v>
      </c>
      <c r="B41" s="7">
        <f>B42</f>
        <v>474386.29479000001</v>
      </c>
      <c r="C41" s="7">
        <f>C42</f>
        <v>678158.97534</v>
      </c>
      <c r="D41" s="9">
        <f t="shared" si="0"/>
        <v>42.955010038855676</v>
      </c>
      <c r="E41" s="9">
        <f t="shared" si="1"/>
        <v>3.0471081598334862</v>
      </c>
      <c r="F41" s="7">
        <f>F42</f>
        <v>1841695.1202100001</v>
      </c>
      <c r="G41" s="7">
        <f>G42</f>
        <v>2243169.4531299998</v>
      </c>
      <c r="H41" s="9">
        <f t="shared" si="2"/>
        <v>21.799174494974036</v>
      </c>
      <c r="I41" s="9">
        <f t="shared" si="3"/>
        <v>2.8790354712198254</v>
      </c>
      <c r="J41" s="7">
        <f>J42</f>
        <v>5987134.1957999999</v>
      </c>
      <c r="K41" s="7">
        <f>K42</f>
        <v>6611988.6967799999</v>
      </c>
      <c r="L41" s="9">
        <f t="shared" si="4"/>
        <v>10.436620936579944</v>
      </c>
      <c r="M41" s="9">
        <f t="shared" si="5"/>
        <v>2.7485236011598237</v>
      </c>
    </row>
    <row r="42" spans="1:13" ht="14.25" x14ac:dyDescent="0.2">
      <c r="A42" s="10" t="s">
        <v>45</v>
      </c>
      <c r="B42" s="11">
        <v>474386.29479000001</v>
      </c>
      <c r="C42" s="11">
        <v>678158.97534</v>
      </c>
      <c r="D42" s="12">
        <f t="shared" si="0"/>
        <v>42.955010038855676</v>
      </c>
      <c r="E42" s="12">
        <f t="shared" si="1"/>
        <v>3.0471081598334862</v>
      </c>
      <c r="F42" s="11">
        <v>1841695.1202100001</v>
      </c>
      <c r="G42" s="11">
        <v>2243169.4531299998</v>
      </c>
      <c r="H42" s="12">
        <f t="shared" si="2"/>
        <v>21.799174494974036</v>
      </c>
      <c r="I42" s="12">
        <f t="shared" si="3"/>
        <v>2.8790354712198254</v>
      </c>
      <c r="J42" s="11">
        <v>5987134.1957999999</v>
      </c>
      <c r="K42" s="11">
        <v>6611988.6967799999</v>
      </c>
      <c r="L42" s="12">
        <f t="shared" si="4"/>
        <v>10.436620936579944</v>
      </c>
      <c r="M42" s="12">
        <f t="shared" si="5"/>
        <v>2.7485236011598237</v>
      </c>
    </row>
    <row r="43" spans="1:13" ht="15.75" x14ac:dyDescent="0.25">
      <c r="A43" s="8" t="s">
        <v>9</v>
      </c>
      <c r="B43" s="7">
        <f>B8+B22+B41</f>
        <v>18072416.10433</v>
      </c>
      <c r="C43" s="7">
        <f>C8+C22+C41</f>
        <v>22255822.23432</v>
      </c>
      <c r="D43" s="9">
        <f t="shared" si="0"/>
        <v>23.148017984090636</v>
      </c>
      <c r="E43" s="9">
        <f t="shared" si="1"/>
        <v>100</v>
      </c>
      <c r="F43" s="14">
        <f>F8+F22+F41</f>
        <v>74605142.462010011</v>
      </c>
      <c r="G43" s="14">
        <f>G8+G22+G41</f>
        <v>77913922.060140014</v>
      </c>
      <c r="H43" s="15">
        <f t="shared" si="2"/>
        <v>4.4350556663233762</v>
      </c>
      <c r="I43" s="15">
        <f t="shared" si="3"/>
        <v>100</v>
      </c>
      <c r="J43" s="14">
        <f>J8+J22+J41</f>
        <v>228836641.23886997</v>
      </c>
      <c r="K43" s="14">
        <f>K8+K22+K41</f>
        <v>240565105.35292</v>
      </c>
      <c r="L43" s="15">
        <f t="shared" si="4"/>
        <v>5.1252561873635143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2707013.5246700011</v>
      </c>
      <c r="C44" s="19">
        <f>C45-C43</f>
        <v>3147032.1586799994</v>
      </c>
      <c r="D44" s="20">
        <f t="shared" si="0"/>
        <v>16.254763044216368</v>
      </c>
      <c r="E44" s="20">
        <f t="shared" ref="E44:E45" si="6">C44/C$45*100</f>
        <v>12.388498197852893</v>
      </c>
      <c r="F44" s="19">
        <f>F45-F43</f>
        <v>11468421.538989991</v>
      </c>
      <c r="G44" s="19">
        <f>G45-G43</f>
        <v>10716055.459859982</v>
      </c>
      <c r="H44" s="21">
        <f t="shared" si="2"/>
        <v>-6.5603280850127232</v>
      </c>
      <c r="I44" s="20">
        <f t="shared" ref="I44:I45" si="7">G44/G$45*100</f>
        <v>12.090779846403352</v>
      </c>
      <c r="J44" s="19">
        <f>J45-J43</f>
        <v>35981667.084130049</v>
      </c>
      <c r="K44" s="19">
        <f>K45-K43</f>
        <v>35279218.903079987</v>
      </c>
      <c r="L44" s="21">
        <f t="shared" si="4"/>
        <v>-1.9522391205711576</v>
      </c>
      <c r="M44" s="20">
        <f t="shared" ref="M44:M45" si="8">K44/K$45*100</f>
        <v>12.789539534023097</v>
      </c>
    </row>
    <row r="45" spans="1:13" ht="20.25" x14ac:dyDescent="0.2">
      <c r="A45" s="22" t="s">
        <v>47</v>
      </c>
      <c r="B45" s="23">
        <v>20779429.629000001</v>
      </c>
      <c r="C45" s="23">
        <v>25402854.392999999</v>
      </c>
      <c r="D45" s="24">
        <f t="shared" si="0"/>
        <v>22.250008044241483</v>
      </c>
      <c r="E45" s="25">
        <f t="shared" si="6"/>
        <v>100</v>
      </c>
      <c r="F45" s="23">
        <v>86073564.001000002</v>
      </c>
      <c r="G45" s="23">
        <v>88629977.519999996</v>
      </c>
      <c r="H45" s="24">
        <f t="shared" si="2"/>
        <v>2.9700333065914331</v>
      </c>
      <c r="I45" s="25">
        <f t="shared" si="7"/>
        <v>100</v>
      </c>
      <c r="J45" s="23">
        <v>264818308.32300001</v>
      </c>
      <c r="K45" s="23">
        <v>275844324.25599998</v>
      </c>
      <c r="L45" s="24">
        <f t="shared" si="4"/>
        <v>4.1636154247883379</v>
      </c>
      <c r="M45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2026-05-02T08:44:36Z</dcterms:modified>
</cp:coreProperties>
</file>