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953EAA57-1696-45B1-AB77-D83CEACEE205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K42" i="1" l="1"/>
  <c r="J42" i="1"/>
  <c r="G42" i="1"/>
  <c r="F42" i="1"/>
  <c r="C42" i="1"/>
  <c r="B42" i="1"/>
  <c r="K29" i="1"/>
  <c r="J29" i="1"/>
  <c r="G29" i="1"/>
  <c r="F29" i="1"/>
  <c r="C29" i="1"/>
  <c r="B29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18" i="1" l="1"/>
  <c r="J8" i="1"/>
  <c r="K8" i="1"/>
  <c r="H20" i="1"/>
  <c r="D18" i="1"/>
  <c r="H23" i="1"/>
  <c r="H27" i="1"/>
  <c r="H18" i="1"/>
  <c r="D20" i="1"/>
  <c r="D42" i="1"/>
  <c r="K22" i="1"/>
  <c r="H42" i="1"/>
  <c r="L9" i="1"/>
  <c r="L29" i="1"/>
  <c r="D29" i="1"/>
  <c r="J22" i="1"/>
  <c r="G22" i="1"/>
  <c r="D27" i="1"/>
  <c r="L23" i="1"/>
  <c r="H9" i="1"/>
  <c r="D9" i="1"/>
  <c r="F8" i="1"/>
  <c r="C8" i="1"/>
  <c r="B8" i="1"/>
  <c r="G8" i="1"/>
  <c r="D23" i="1"/>
  <c r="B22" i="1"/>
  <c r="F22" i="1"/>
  <c r="H29" i="1"/>
  <c r="L27" i="1"/>
  <c r="L20" i="1"/>
  <c r="C22" i="1"/>
  <c r="L8" i="1" l="1"/>
  <c r="K44" i="1"/>
  <c r="L22" i="1"/>
  <c r="J44" i="1"/>
  <c r="D8" i="1"/>
  <c r="G44" i="1"/>
  <c r="H8" i="1"/>
  <c r="F44" i="1"/>
  <c r="F45" i="1" s="1"/>
  <c r="H22" i="1"/>
  <c r="D22" i="1"/>
  <c r="B44" i="1"/>
  <c r="B45" i="1" s="1"/>
  <c r="M42" i="1"/>
  <c r="M32" i="1"/>
  <c r="M28" i="1"/>
  <c r="M14" i="1"/>
  <c r="M12" i="1"/>
  <c r="M20" i="1"/>
  <c r="M43" i="1"/>
  <c r="M31" i="1"/>
  <c r="M41" i="1"/>
  <c r="M33" i="1"/>
  <c r="C44" i="1"/>
  <c r="C45" i="1" s="1"/>
  <c r="I8" i="1" l="1"/>
  <c r="G45" i="1"/>
  <c r="M27" i="1"/>
  <c r="K45" i="1"/>
  <c r="J45" i="1"/>
  <c r="D45" i="1"/>
  <c r="E45" i="1"/>
  <c r="M29" i="1"/>
  <c r="M18" i="1"/>
  <c r="M15" i="1"/>
  <c r="M38" i="1"/>
  <c r="M19" i="1"/>
  <c r="M34" i="1"/>
  <c r="M23" i="1"/>
  <c r="M30" i="1"/>
  <c r="M25" i="1"/>
  <c r="M13" i="1"/>
  <c r="L44" i="1"/>
  <c r="M24" i="1"/>
  <c r="M40" i="1"/>
  <c r="M17" i="1"/>
  <c r="M37" i="1"/>
  <c r="M16" i="1"/>
  <c r="M9" i="1"/>
  <c r="M8" i="1"/>
  <c r="M35" i="1"/>
  <c r="M39" i="1"/>
  <c r="M44" i="1"/>
  <c r="M26" i="1"/>
  <c r="M22" i="1"/>
  <c r="M21" i="1"/>
  <c r="M11" i="1"/>
  <c r="M10" i="1"/>
  <c r="M36" i="1"/>
  <c r="I15" i="1"/>
  <c r="I43" i="1"/>
  <c r="I10" i="1"/>
  <c r="I24" i="1"/>
  <c r="I23" i="1"/>
  <c r="I32" i="1"/>
  <c r="I30" i="1"/>
  <c r="I35" i="1"/>
  <c r="I41" i="1"/>
  <c r="I16" i="1"/>
  <c r="I22" i="1"/>
  <c r="I20" i="1"/>
  <c r="H44" i="1"/>
  <c r="I31" i="1"/>
  <c r="I44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2" i="1"/>
  <c r="I39" i="1"/>
  <c r="I18" i="1"/>
  <c r="E41" i="1"/>
  <c r="E35" i="1"/>
  <c r="E29" i="1"/>
  <c r="E23" i="1"/>
  <c r="E19" i="1"/>
  <c r="E42" i="1"/>
  <c r="E36" i="1"/>
  <c r="E30" i="1"/>
  <c r="E24" i="1"/>
  <c r="E20" i="1"/>
  <c r="E43" i="1"/>
  <c r="E37" i="1"/>
  <c r="E31" i="1"/>
  <c r="E25" i="1"/>
  <c r="E21" i="1"/>
  <c r="E44" i="1"/>
  <c r="E38" i="1"/>
  <c r="E32" i="1"/>
  <c r="E26" i="1"/>
  <c r="D44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M45" i="1" l="1"/>
  <c r="L45" i="1"/>
  <c r="I45" i="1"/>
  <c r="H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<sst xmlns="http://schemas.openxmlformats.org/spreadsheetml/2006/main" count="53" uniqueCount="49">
  <si>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</si>
  <si>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</si>
  <si>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</si>
  <si>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</si>
  <si>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</si>
  <si>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</si>
  <si>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</si>
  <si>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</si>
  <si>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</si>
  <si>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</si>
  <si>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</si>
  <si>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</si>
  <si>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('23/'22)</t>
  </si>
  <si>
    <t xml:space="preserve"> Pay(23)  (%)</t>
  </si>
  <si>
    <t>1 - 30 HAZIRAN İHRACAT RAKAMLARI</t>
  </si>
  <si>
    <t xml:space="preserve">SEKTÖREL BAZDA İHRACAT RAKAMLARI -1.000 $ </t>
  </si>
  <si>
    <t>1 - 30 HAZIRAN</t>
  </si>
  <si>
    <t>1 OCAK  -  30 HAZIRAN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</si>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</sst>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4" fontId="17" fillId="0" borderId="0" xfId="1" applyNumberFormat="1" applyFont="1"/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404813</xdr:colOff>
      <xdr:row>0</xdr:row>
      <xdr:rowOff>95250</xdr:rowOff>
    </xdr:from>
    <xdr:to>
      <xdr:col>0</xdr:col>
      <xdr:colOff>2754313</xdr:colOff>
      <xdr:row>3</xdr:row>
      <xdr:rowOff>95250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3" y="95250"/>
          <a:ext cx="2349500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C26" sqref="C26"/>
    </sheetView>
  </sheetViews>
  <sheetFormatPr defaultColWidth="9.140625" defaultRowHeight="12.75" x14ac:dyDescent="0.2"/>
  <cols>
    <col min="1" max="1" width="52.140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140625" style="1" bestFit="1" customWidth="1"/>
    <col min="9" max="9" width="13.5703125" style="1" bestFit="1" customWidth="1"/>
    <col min="10" max="11" width="18.855468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6"/>
      <c r="L1" s="16"/>
      <c r="M1" s="16"/>
    </row>
    <row r="5" spans="1:13" ht="26.25" x14ac:dyDescent="0.2">
      <c r="A5" s="28" t="s">
        <v>15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18" x14ac:dyDescent="0.2">
      <c r="A6" s="2"/>
      <c r="B6" s="27" t="s">
        <v>16</v>
      </c>
      <c r="C6" s="27"/>
      <c r="D6" s="27"/>
      <c r="E6" s="27"/>
      <c r="F6" s="27" t="s">
        <v>17</v>
      </c>
      <c r="G6" s="27"/>
      <c r="H6" s="27"/>
      <c r="I6" s="27"/>
      <c r="J6" s="27" t="s">
        <v>10</v>
      </c>
      <c r="K6" s="27"/>
      <c r="L6" s="27"/>
      <c r="M6" s="27"/>
    </row>
    <row r="7" spans="1:13" ht="30" x14ac:dyDescent="0.25">
      <c r="A7" s="3" t="s">
        <v>0</v>
      </c>
      <c r="B7" s="4">
        <v>2022</v>
      </c>
      <c r="C7" s="5">
        <v>2023</v>
      </c>
      <c r="D7" s="6" t="s">
        <v>12</v>
      </c>
      <c r="E7" s="6" t="s">
        <v>13</v>
      </c>
      <c r="F7" s="4">
        <v>2022</v>
      </c>
      <c r="G7" s="5">
        <v>2023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2984396.7130100001</v>
      </c>
      <c r="C8" s="7">
        <f>C9+C18+C20</f>
        <v>2582029.4694400001</v>
      </c>
      <c r="D8" s="9">
        <f t="shared" ref="D8:D46" si="0">(C8-B8)/B8*100</f>
        <v>-13.482364519969625</v>
      </c>
      <c r="E8" s="9">
        <f>C8/C$44*100</f>
        <v>14.349822843121787</v>
      </c>
      <c r="F8" s="7">
        <f>F9+F18+F20</f>
        <v>16396265.997570001</v>
      </c>
      <c r="G8" s="7">
        <f>G9+G18+G20</f>
        <v>16627578.071939999</v>
      </c>
      <c r="H8" s="9">
        <f t="shared" ref="H8:H46" si="1">(G8-F8)/F8*100</f>
        <v>1.4107606841965123</v>
      </c>
      <c r="I8" s="9">
        <f t="shared" ref="I8:I44" si="2">G8/G$44*100</f>
        <v>15.424369886957079</v>
      </c>
      <c r="J8" s="7">
        <f>J9+J18+J20</f>
        <v>32512485.860660002</v>
      </c>
      <c r="K8" s="7">
        <f>K9+K18+K20</f>
        <v>34448624.890770003</v>
      </c>
      <c r="L8" s="9">
        <f t="shared" ref="L8:L46" si="3">(K8-J8)/J8*100</f>
        <v>5.9550630438034986</v>
      </c>
      <c r="M8" s="9">
        <f t="shared" ref="M8:M44" si="4">K8/K$44*100</f>
        <v>15.637287693029872</v>
      </c>
    </row>
    <row r="9" spans="1:13" ht="15.75" x14ac:dyDescent="0.25">
      <c r="A9" s="8" t="s">
        <v>2</v>
      </c>
      <c r="B9" s="7">
        <f>B10+B11+B12+B13+B14+B15+B16+B17</f>
        <v>1815481.75667</v>
      </c>
      <c r="C9" s="7">
        <f>C10+C11+C12+C13+C14+C15+C16+C17</f>
        <v>1625548.30963</v>
      </c>
      <c r="D9" s="9">
        <f t="shared" si="0"/>
        <v>-10.461875826743666</v>
      </c>
      <c r="E9" s="9">
        <f t="shared" ref="E9:E44" si="5">C9/C$44*100</f>
        <v>9.0341069078447358</v>
      </c>
      <c r="F9" s="7">
        <f>F10+F11+F12+F13+F14+F15+F16+F17</f>
        <v>10226972.22095</v>
      </c>
      <c r="G9" s="7">
        <f>G10+G11+G12+G13+G14+G15+G16+G17</f>
        <v>10950144.47608</v>
      </c>
      <c r="H9" s="9">
        <f t="shared" si="1"/>
        <v>7.0712253784026</v>
      </c>
      <c r="I9" s="9">
        <f t="shared" si="2"/>
        <v>10.157767895235731</v>
      </c>
      <c r="J9" s="7">
        <f>J10+J11+J12+J13+J14+J15+J16+J17</f>
        <v>20696093.262490001</v>
      </c>
      <c r="K9" s="7">
        <f>K10+K11+K12+K13+K14+K15+K16+K17</f>
        <v>22441034.403379999</v>
      </c>
      <c r="L9" s="9">
        <f t="shared" si="3"/>
        <v>8.4312585895259939</v>
      </c>
      <c r="M9" s="9">
        <f t="shared" si="4"/>
        <v>10.186673987932011</v>
      </c>
    </row>
    <row r="10" spans="1:13" ht="14.25" x14ac:dyDescent="0.2">
      <c r="A10" s="10" t="s">
        <v>20</v>
      </c>
      <c r="B10" s="11">
        <v>994772.19979999994</v>
      </c>
      <c r="C10" s="11">
        <v>781515.24454999994</v>
      </c>
      <c r="D10" s="12">
        <f t="shared" si="0"/>
        <v>-21.437767892274788</v>
      </c>
      <c r="E10" s="12">
        <f t="shared" si="5"/>
        <v>4.3433297106883</v>
      </c>
      <c r="F10" s="11">
        <v>5399080.0485500004</v>
      </c>
      <c r="G10" s="11">
        <v>5510942.3536</v>
      </c>
      <c r="H10" s="12">
        <f t="shared" si="1"/>
        <v>2.0718771354398018</v>
      </c>
      <c r="I10" s="12">
        <f t="shared" si="2"/>
        <v>5.1121584225829846</v>
      </c>
      <c r="J10" s="11">
        <v>10403380.24722</v>
      </c>
      <c r="K10" s="11">
        <v>11574213.98934</v>
      </c>
      <c r="L10" s="12">
        <f t="shared" si="3"/>
        <v>11.254358817009219</v>
      </c>
      <c r="M10" s="12">
        <f t="shared" si="4"/>
        <v>5.2538908170030894</v>
      </c>
    </row>
    <row r="11" spans="1:13" ht="14.25" x14ac:dyDescent="0.2">
      <c r="A11" s="10" t="s">
        <v>21</v>
      </c>
      <c r="B11" s="11">
        <v>293428.89767999999</v>
      </c>
      <c r="C11" s="11">
        <v>273275.63776999997</v>
      </c>
      <c r="D11" s="12">
        <f t="shared" si="0"/>
        <v>-6.8681919433777914</v>
      </c>
      <c r="E11" s="12">
        <f t="shared" si="5"/>
        <v>1.518749896449137</v>
      </c>
      <c r="F11" s="11">
        <v>1455893.77486</v>
      </c>
      <c r="G11" s="11">
        <v>1697056.3123300001</v>
      </c>
      <c r="H11" s="12">
        <f t="shared" si="1"/>
        <v>16.56456958840905</v>
      </c>
      <c r="I11" s="12">
        <f t="shared" si="2"/>
        <v>1.5742535784298517</v>
      </c>
      <c r="J11" s="11">
        <v>3064768.8190299999</v>
      </c>
      <c r="K11" s="11">
        <v>3193145.5473799999</v>
      </c>
      <c r="L11" s="12">
        <f t="shared" si="3"/>
        <v>4.1887899522102048</v>
      </c>
      <c r="M11" s="12">
        <f t="shared" si="4"/>
        <v>1.4494667270006758</v>
      </c>
    </row>
    <row r="12" spans="1:13" ht="14.25" x14ac:dyDescent="0.2">
      <c r="A12" s="10" t="s">
        <v>22</v>
      </c>
      <c r="B12" s="11">
        <v>182173.97292</v>
      </c>
      <c r="C12" s="11">
        <v>170160.29895999999</v>
      </c>
      <c r="D12" s="12">
        <f t="shared" si="0"/>
        <v>-6.5946159966965787</v>
      </c>
      <c r="E12" s="12">
        <f t="shared" si="5"/>
        <v>0.94567865080882296</v>
      </c>
      <c r="F12" s="11">
        <v>1152115.6174900001</v>
      </c>
      <c r="G12" s="11">
        <v>1073735.6573399999</v>
      </c>
      <c r="H12" s="12">
        <f t="shared" si="1"/>
        <v>-6.8031332064362431</v>
      </c>
      <c r="I12" s="12">
        <f t="shared" si="2"/>
        <v>0.99603777940312188</v>
      </c>
      <c r="J12" s="11">
        <v>2244129.7906399998</v>
      </c>
      <c r="K12" s="11">
        <v>2446202.35537</v>
      </c>
      <c r="L12" s="12">
        <f t="shared" si="3"/>
        <v>9.0044954428581185</v>
      </c>
      <c r="M12" s="12">
        <f t="shared" si="4"/>
        <v>1.1104062965525523</v>
      </c>
    </row>
    <row r="13" spans="1:13" ht="14.25" x14ac:dyDescent="0.2">
      <c r="A13" s="10" t="s">
        <v>23</v>
      </c>
      <c r="B13" s="11">
        <v>119314.41304</v>
      </c>
      <c r="C13" s="11">
        <v>112087.03611</v>
      </c>
      <c r="D13" s="12">
        <f t="shared" si="0"/>
        <v>-6.0574215183684723</v>
      </c>
      <c r="E13" s="12">
        <f t="shared" si="5"/>
        <v>0.62293212770260775</v>
      </c>
      <c r="F13" s="11">
        <v>753283.12401000003</v>
      </c>
      <c r="G13" s="11">
        <v>724668.86210000003</v>
      </c>
      <c r="H13" s="12">
        <f t="shared" si="1"/>
        <v>-3.798606526278709</v>
      </c>
      <c r="I13" s="12">
        <f t="shared" si="2"/>
        <v>0.67223022656880338</v>
      </c>
      <c r="J13" s="11">
        <v>1638494.9949399999</v>
      </c>
      <c r="K13" s="11">
        <v>1541585.8972</v>
      </c>
      <c r="L13" s="12">
        <f t="shared" si="3"/>
        <v>-5.9145189969621237</v>
      </c>
      <c r="M13" s="12">
        <f t="shared" si="4"/>
        <v>0.69977313330997082</v>
      </c>
    </row>
    <row r="14" spans="1:13" ht="14.25" x14ac:dyDescent="0.2">
      <c r="A14" s="10" t="s">
        <v>24</v>
      </c>
      <c r="B14" s="11">
        <v>111564.36086</v>
      </c>
      <c r="C14" s="11">
        <v>119517.36001999999</v>
      </c>
      <c r="D14" s="12">
        <f t="shared" si="0"/>
        <v>7.1286198376379897</v>
      </c>
      <c r="E14" s="12">
        <f t="shared" si="5"/>
        <v>0.66422671129953192</v>
      </c>
      <c r="F14" s="11">
        <v>831161.39228000003</v>
      </c>
      <c r="G14" s="11">
        <v>841831.63324</v>
      </c>
      <c r="H14" s="12">
        <f t="shared" si="1"/>
        <v>1.2837748551734218</v>
      </c>
      <c r="I14" s="12">
        <f t="shared" si="2"/>
        <v>0.78091484144329004</v>
      </c>
      <c r="J14" s="11">
        <v>2050878.0346899999</v>
      </c>
      <c r="K14" s="11">
        <v>1757918.0769199999</v>
      </c>
      <c r="L14" s="12">
        <f t="shared" si="3"/>
        <v>-14.28461141104777</v>
      </c>
      <c r="M14" s="12">
        <f t="shared" si="4"/>
        <v>0.79797294657590667</v>
      </c>
    </row>
    <row r="15" spans="1:13" ht="14.25" x14ac:dyDescent="0.2">
      <c r="A15" s="10" t="s">
        <v>25</v>
      </c>
      <c r="B15" s="11">
        <v>26325.63495</v>
      </c>
      <c r="C15" s="11">
        <v>79602.545379999996</v>
      </c>
      <c r="D15" s="12">
        <f t="shared" si="0"/>
        <v>202.37654488177878</v>
      </c>
      <c r="E15" s="12">
        <f t="shared" si="5"/>
        <v>0.44239712891902233</v>
      </c>
      <c r="F15" s="11">
        <v>192630.64233999999</v>
      </c>
      <c r="G15" s="11">
        <v>559881.31255999999</v>
      </c>
      <c r="H15" s="12">
        <f t="shared" si="1"/>
        <v>190.65018200572129</v>
      </c>
      <c r="I15" s="12">
        <f t="shared" si="2"/>
        <v>0.51936706719145753</v>
      </c>
      <c r="J15" s="11">
        <v>365652.33354000002</v>
      </c>
      <c r="K15" s="11">
        <v>862713.39092000003</v>
      </c>
      <c r="L15" s="12">
        <f t="shared" si="3"/>
        <v>135.93816086657756</v>
      </c>
      <c r="M15" s="12">
        <f t="shared" si="4"/>
        <v>0.39161207546661647</v>
      </c>
    </row>
    <row r="16" spans="1:13" ht="14.25" x14ac:dyDescent="0.2">
      <c r="A16" s="10" t="s">
        <v>26</v>
      </c>
      <c r="B16" s="11">
        <v>78822.504300000001</v>
      </c>
      <c r="C16" s="11">
        <v>80870.09461</v>
      </c>
      <c r="D16" s="12">
        <f t="shared" si="0"/>
        <v>2.5977229830288451</v>
      </c>
      <c r="E16" s="12">
        <f t="shared" si="5"/>
        <v>0.44944162903442209</v>
      </c>
      <c r="F16" s="11">
        <v>358150.58652000001</v>
      </c>
      <c r="G16" s="11">
        <v>456956.77964999998</v>
      </c>
      <c r="H16" s="12">
        <f t="shared" si="1"/>
        <v>27.58789091763288</v>
      </c>
      <c r="I16" s="12">
        <f t="shared" si="2"/>
        <v>0.42389038025740527</v>
      </c>
      <c r="J16" s="11">
        <v>783153.47738000005</v>
      </c>
      <c r="K16" s="11">
        <v>927677.35031000001</v>
      </c>
      <c r="L16" s="12">
        <f t="shared" si="3"/>
        <v>18.454093240254412</v>
      </c>
      <c r="M16" s="12">
        <f t="shared" si="4"/>
        <v>0.4211012096738842</v>
      </c>
    </row>
    <row r="17" spans="1:13" ht="14.25" x14ac:dyDescent="0.2">
      <c r="A17" s="10" t="s">
        <v>27</v>
      </c>
      <c r="B17" s="11">
        <v>9079.7731199999998</v>
      </c>
      <c r="C17" s="11">
        <v>8520.0922300000002</v>
      </c>
      <c r="D17" s="12">
        <f t="shared" si="0"/>
        <v>-6.1640404732932321</v>
      </c>
      <c r="E17" s="12">
        <f t="shared" si="5"/>
        <v>4.7351052942891096E-2</v>
      </c>
      <c r="F17" s="11">
        <v>84657.034899999999</v>
      </c>
      <c r="G17" s="11">
        <v>85071.565260000003</v>
      </c>
      <c r="H17" s="12">
        <f t="shared" si="1"/>
        <v>0.48965849145279283</v>
      </c>
      <c r="I17" s="12">
        <f t="shared" si="2"/>
        <v>7.8915599358815813E-2</v>
      </c>
      <c r="J17" s="11">
        <v>145635.56505</v>
      </c>
      <c r="K17" s="11">
        <v>137577.79594000001</v>
      </c>
      <c r="L17" s="12">
        <f t="shared" si="3"/>
        <v>-5.532830601669021</v>
      </c>
      <c r="M17" s="12">
        <f t="shared" si="4"/>
        <v>6.2450782349316877E-2</v>
      </c>
    </row>
    <row r="18" spans="1:13" ht="15.75" x14ac:dyDescent="0.25">
      <c r="A18" s="8" t="s">
        <v>3</v>
      </c>
      <c r="B18" s="7">
        <f>B19</f>
        <v>369561.76286000002</v>
      </c>
      <c r="C18" s="7">
        <f>C19</f>
        <v>290815.79784999997</v>
      </c>
      <c r="D18" s="9">
        <f t="shared" si="0"/>
        <v>-21.307930885650403</v>
      </c>
      <c r="E18" s="9">
        <f t="shared" si="5"/>
        <v>1.6162306544215033</v>
      </c>
      <c r="F18" s="7">
        <f>F19</f>
        <v>2050357.9898900001</v>
      </c>
      <c r="G18" s="7">
        <f>G19</f>
        <v>1695332.44832</v>
      </c>
      <c r="H18" s="9">
        <f t="shared" si="1"/>
        <v>-17.315295344548439</v>
      </c>
      <c r="I18" s="9">
        <f t="shared" si="2"/>
        <v>1.5726544570178209</v>
      </c>
      <c r="J18" s="7">
        <f>J19</f>
        <v>3915423.5961500001</v>
      </c>
      <c r="K18" s="7">
        <f>K19</f>
        <v>3708576.06703</v>
      </c>
      <c r="L18" s="9">
        <f t="shared" si="3"/>
        <v>-5.2828901915846691</v>
      </c>
      <c r="M18" s="9">
        <f t="shared" si="4"/>
        <v>1.6834364528487018</v>
      </c>
    </row>
    <row r="19" spans="1:13" ht="14.25" x14ac:dyDescent="0.2">
      <c r="A19" s="10" t="s">
        <v>28</v>
      </c>
      <c r="B19" s="11">
        <v>369561.76286000002</v>
      </c>
      <c r="C19" s="11">
        <v>290815.79784999997</v>
      </c>
      <c r="D19" s="12">
        <f t="shared" si="0"/>
        <v>-21.307930885650403</v>
      </c>
      <c r="E19" s="12">
        <f t="shared" si="5"/>
        <v>1.6162306544215033</v>
      </c>
      <c r="F19" s="11">
        <v>2050357.9898900001</v>
      </c>
      <c r="G19" s="11">
        <v>1695332.44832</v>
      </c>
      <c r="H19" s="12">
        <f t="shared" si="1"/>
        <v>-17.315295344548439</v>
      </c>
      <c r="I19" s="12">
        <f t="shared" si="2"/>
        <v>1.5726544570178209</v>
      </c>
      <c r="J19" s="11">
        <v>3915423.5961500001</v>
      </c>
      <c r="K19" s="11">
        <v>3708576.06703</v>
      </c>
      <c r="L19" s="12">
        <f t="shared" si="3"/>
        <v>-5.2828901915846691</v>
      </c>
      <c r="M19" s="12">
        <f t="shared" si="4"/>
        <v>1.6834364528487018</v>
      </c>
    </row>
    <row r="20" spans="1:13" ht="15.75" x14ac:dyDescent="0.25">
      <c r="A20" s="8" t="s">
        <v>11</v>
      </c>
      <c r="B20" s="7">
        <f>B21</f>
        <v>799353.19348000002</v>
      </c>
      <c r="C20" s="7">
        <f>C21</f>
        <v>665665.36196000001</v>
      </c>
      <c r="D20" s="9">
        <f t="shared" si="0"/>
        <v>-16.724500835229968</v>
      </c>
      <c r="E20" s="9">
        <f t="shared" si="5"/>
        <v>3.6994852808555483</v>
      </c>
      <c r="F20" s="7">
        <f>F21</f>
        <v>4118935.7867299998</v>
      </c>
      <c r="G20" s="7">
        <f>G21</f>
        <v>3982101.1475399998</v>
      </c>
      <c r="H20" s="9">
        <f t="shared" si="1"/>
        <v>-3.3220872156065409</v>
      </c>
      <c r="I20" s="9">
        <f t="shared" si="2"/>
        <v>3.6939475347035273</v>
      </c>
      <c r="J20" s="7">
        <f>J21</f>
        <v>7900969.0020199995</v>
      </c>
      <c r="K20" s="7">
        <f>K21</f>
        <v>8299014.4203599999</v>
      </c>
      <c r="L20" s="9">
        <f t="shared" si="3"/>
        <v>5.037931654183609</v>
      </c>
      <c r="M20" s="9">
        <f t="shared" si="4"/>
        <v>3.7671772522491578</v>
      </c>
    </row>
    <row r="21" spans="1:13" ht="14.25" x14ac:dyDescent="0.2">
      <c r="A21" s="10" t="s">
        <v>29</v>
      </c>
      <c r="B21" s="11">
        <v>799353.19348000002</v>
      </c>
      <c r="C21" s="11">
        <v>665665.36196000001</v>
      </c>
      <c r="D21" s="12">
        <f t="shared" si="0"/>
        <v>-16.724500835229968</v>
      </c>
      <c r="E21" s="12">
        <f t="shared" si="5"/>
        <v>3.6994852808555483</v>
      </c>
      <c r="F21" s="11">
        <v>4118935.7867299998</v>
      </c>
      <c r="G21" s="11">
        <v>3982101.1475399998</v>
      </c>
      <c r="H21" s="12">
        <f t="shared" si="1"/>
        <v>-3.3220872156065409</v>
      </c>
      <c r="I21" s="12">
        <f t="shared" si="2"/>
        <v>3.6939475347035273</v>
      </c>
      <c r="J21" s="11">
        <v>7900969.0020199995</v>
      </c>
      <c r="K21" s="11">
        <v>8299014.4203599999</v>
      </c>
      <c r="L21" s="12">
        <f t="shared" si="3"/>
        <v>5.037931654183609</v>
      </c>
      <c r="M21" s="12">
        <f t="shared" si="4"/>
        <v>3.7671772522491578</v>
      </c>
    </row>
    <row r="22" spans="1:13" ht="16.5" x14ac:dyDescent="0.25">
      <c r="A22" s="17" t="s">
        <v>4</v>
      </c>
      <c r="B22" s="7">
        <f>B23+B27+B29</f>
        <v>17242763.264179997</v>
      </c>
      <c r="C22" s="7">
        <f>C23+C27+C29</f>
        <v>14927908.86665</v>
      </c>
      <c r="D22" s="9">
        <f t="shared" si="0"/>
        <v>-13.42507788376855</v>
      </c>
      <c r="E22" s="9">
        <f t="shared" si="5"/>
        <v>82.962975515981896</v>
      </c>
      <c r="F22" s="7">
        <f>F23+F27+F29</f>
        <v>94149064.51327002</v>
      </c>
      <c r="G22" s="7">
        <f>G23+G27+G29</f>
        <v>88357308.223220006</v>
      </c>
      <c r="H22" s="9">
        <f t="shared" si="1"/>
        <v>-6.1516875605637953</v>
      </c>
      <c r="I22" s="9">
        <f t="shared" si="2"/>
        <v>81.963578721709197</v>
      </c>
      <c r="J22" s="7">
        <f>J23+J27+J29</f>
        <v>185792148.24165997</v>
      </c>
      <c r="K22" s="7">
        <f>K23+K27+K29</f>
        <v>179933806.60398</v>
      </c>
      <c r="L22" s="9">
        <f t="shared" si="3"/>
        <v>-3.1531696538973302</v>
      </c>
      <c r="M22" s="9">
        <f t="shared" si="4"/>
        <v>81.677475036813931</v>
      </c>
    </row>
    <row r="23" spans="1:13" ht="15.75" x14ac:dyDescent="0.25">
      <c r="A23" s="8" t="s">
        <v>5</v>
      </c>
      <c r="B23" s="7">
        <f>B24+B25+B26</f>
        <v>1378037.52091</v>
      </c>
      <c r="C23" s="7">
        <f>C24+C25+C26</f>
        <v>1158410.7033299999</v>
      </c>
      <c r="D23" s="9">
        <f>(C23-B23)/B23*100</f>
        <v>-15.93765149696123</v>
      </c>
      <c r="E23" s="9">
        <f t="shared" si="5"/>
        <v>6.4379545505214022</v>
      </c>
      <c r="F23" s="7">
        <f>F24+F25+F26</f>
        <v>7716411.4327700008</v>
      </c>
      <c r="G23" s="7">
        <f>G24+G25+G26</f>
        <v>7119893.7509200005</v>
      </c>
      <c r="H23" s="9">
        <f t="shared" si="1"/>
        <v>-7.7305064283730811</v>
      </c>
      <c r="I23" s="9">
        <f t="shared" si="2"/>
        <v>6.6046825517753387</v>
      </c>
      <c r="J23" s="7">
        <f>J24+J25+J26</f>
        <v>15497723.66495</v>
      </c>
      <c r="K23" s="7">
        <f>K24+K25+K26</f>
        <v>14566405.71377</v>
      </c>
      <c r="L23" s="9">
        <f t="shared" si="3"/>
        <v>-6.0093854511439604</v>
      </c>
      <c r="M23" s="9">
        <f t="shared" si="4"/>
        <v>6.6121384386709057</v>
      </c>
    </row>
    <row r="24" spans="1:13" ht="14.25" x14ac:dyDescent="0.2">
      <c r="A24" s="10" t="s">
        <v>30</v>
      </c>
      <c r="B24" s="11">
        <v>980913.29637999996</v>
      </c>
      <c r="C24" s="11">
        <v>772084.73563999997</v>
      </c>
      <c r="D24" s="12">
        <f t="shared" si="0"/>
        <v>-21.289196660975939</v>
      </c>
      <c r="E24" s="12">
        <f t="shared" si="5"/>
        <v>4.2909189486189065</v>
      </c>
      <c r="F24" s="11">
        <v>5385476.0624200003</v>
      </c>
      <c r="G24" s="11">
        <v>4813244.4517700002</v>
      </c>
      <c r="H24" s="12">
        <f t="shared" si="1"/>
        <v>-10.625460108216766</v>
      </c>
      <c r="I24" s="12">
        <f t="shared" si="2"/>
        <v>4.4649474781736771</v>
      </c>
      <c r="J24" s="11">
        <v>10664659.194979999</v>
      </c>
      <c r="K24" s="11">
        <v>9780672.3230300006</v>
      </c>
      <c r="L24" s="12">
        <f t="shared" si="3"/>
        <v>-8.2889369063579945</v>
      </c>
      <c r="M24" s="12">
        <f t="shared" si="4"/>
        <v>4.4397472303010206</v>
      </c>
    </row>
    <row r="25" spans="1:13" ht="14.25" x14ac:dyDescent="0.2">
      <c r="A25" s="10" t="s">
        <v>31</v>
      </c>
      <c r="B25" s="11">
        <v>171939.23658</v>
      </c>
      <c r="C25" s="11">
        <v>160562.82655999999</v>
      </c>
      <c r="D25" s="12">
        <f t="shared" si="0"/>
        <v>-6.6165293311086604</v>
      </c>
      <c r="E25" s="12">
        <f t="shared" si="5"/>
        <v>0.89233997659469</v>
      </c>
      <c r="F25" s="11">
        <v>977070.39049000002</v>
      </c>
      <c r="G25" s="11">
        <v>1025761.12028</v>
      </c>
      <c r="H25" s="12">
        <f t="shared" si="1"/>
        <v>4.9833389962397332</v>
      </c>
      <c r="I25" s="12">
        <f t="shared" si="2"/>
        <v>0.95153478554752713</v>
      </c>
      <c r="J25" s="11">
        <v>1916152.0583200001</v>
      </c>
      <c r="K25" s="11">
        <v>2105271.8643100001</v>
      </c>
      <c r="L25" s="12">
        <f t="shared" si="3"/>
        <v>9.8697702600811414</v>
      </c>
      <c r="M25" s="12">
        <f t="shared" si="4"/>
        <v>0.95564748719701265</v>
      </c>
    </row>
    <row r="26" spans="1:13" ht="14.25" x14ac:dyDescent="0.2">
      <c r="A26" s="10" t="s">
        <v>32</v>
      </c>
      <c r="B26" s="11">
        <v>225184.98795000001</v>
      </c>
      <c r="C26" s="11">
        <v>225763.14113</v>
      </c>
      <c r="D26" s="12">
        <f t="shared" si="0"/>
        <v>0.25674588047066743</v>
      </c>
      <c r="E26" s="12">
        <f t="shared" si="5"/>
        <v>1.2546956253078054</v>
      </c>
      <c r="F26" s="11">
        <v>1353864.9798600001</v>
      </c>
      <c r="G26" s="11">
        <v>1280888.1788699999</v>
      </c>
      <c r="H26" s="12">
        <f t="shared" si="1"/>
        <v>-5.3902569366663498</v>
      </c>
      <c r="I26" s="12">
        <f t="shared" si="2"/>
        <v>1.1882002880541345</v>
      </c>
      <c r="J26" s="11">
        <v>2916912.4116500001</v>
      </c>
      <c r="K26" s="11">
        <v>2680461.5264300001</v>
      </c>
      <c r="L26" s="12">
        <f t="shared" si="3"/>
        <v>-8.1062045015690973</v>
      </c>
      <c r="M26" s="12">
        <f t="shared" si="4"/>
        <v>1.2167437211728718</v>
      </c>
    </row>
    <row r="27" spans="1:13" ht="15.75" x14ac:dyDescent="0.25">
      <c r="A27" s="8" t="s">
        <v>6</v>
      </c>
      <c r="B27" s="7">
        <f>B28</f>
        <v>3166413.0656900001</v>
      </c>
      <c r="C27" s="7">
        <f>C28</f>
        <v>2365555.2329500001</v>
      </c>
      <c r="D27" s="9">
        <f t="shared" si="0"/>
        <v>-25.292272869190025</v>
      </c>
      <c r="E27" s="9">
        <f t="shared" si="5"/>
        <v>13.146751003509799</v>
      </c>
      <c r="F27" s="7">
        <f>F28</f>
        <v>16876659.360690001</v>
      </c>
      <c r="G27" s="7">
        <f>G28</f>
        <v>14593613.57917</v>
      </c>
      <c r="H27" s="9">
        <f t="shared" si="1"/>
        <v>-13.527829961643898</v>
      </c>
      <c r="I27" s="9">
        <f t="shared" si="2"/>
        <v>13.537587546336791</v>
      </c>
      <c r="J27" s="7">
        <f>J28</f>
        <v>30278243.79851</v>
      </c>
      <c r="K27" s="7">
        <f>K28</f>
        <v>31237854.712230001</v>
      </c>
      <c r="L27" s="9">
        <f t="shared" si="3"/>
        <v>3.1693083657884515</v>
      </c>
      <c r="M27" s="9">
        <f t="shared" si="4"/>
        <v>14.179820605236673</v>
      </c>
    </row>
    <row r="28" spans="1:13" ht="14.25" x14ac:dyDescent="0.2">
      <c r="A28" s="10" t="s">
        <v>33</v>
      </c>
      <c r="B28" s="11">
        <v>3166413.0656900001</v>
      </c>
      <c r="C28" s="11">
        <v>2365555.2329500001</v>
      </c>
      <c r="D28" s="12">
        <f t="shared" si="0"/>
        <v>-25.292272869190025</v>
      </c>
      <c r="E28" s="12">
        <f t="shared" si="5"/>
        <v>13.146751003509799</v>
      </c>
      <c r="F28" s="11">
        <v>16876659.360690001</v>
      </c>
      <c r="G28" s="11">
        <v>14593613.57917</v>
      </c>
      <c r="H28" s="12">
        <f t="shared" si="1"/>
        <v>-13.527829961643898</v>
      </c>
      <c r="I28" s="12">
        <f t="shared" si="2"/>
        <v>13.537587546336791</v>
      </c>
      <c r="J28" s="11">
        <v>30278243.79851</v>
      </c>
      <c r="K28" s="11">
        <v>31237854.712230001</v>
      </c>
      <c r="L28" s="12">
        <f t="shared" si="3"/>
        <v>3.1693083657884515</v>
      </c>
      <c r="M28" s="12">
        <f t="shared" si="4"/>
        <v>14.179820605236673</v>
      </c>
    </row>
    <row r="29" spans="1:13" ht="15.75" x14ac:dyDescent="0.25">
      <c r="A29" s="8" t="s">
        <v>7</v>
      </c>
      <c r="B29" s="7">
        <f>B30+B31+B32+B33+B34+B35+B36+B37+B38+B39+B40+B41</f>
        <v>12698312.677579999</v>
      </c>
      <c r="C29" s="7">
        <f>C30+C31+C32+C33+C34+C35+C36+C37+C38+C39+C40+C41</f>
        <v>11403942.930370001</v>
      </c>
      <c r="D29" s="9">
        <f t="shared" si="0"/>
        <v>-10.193242047782638</v>
      </c>
      <c r="E29" s="9">
        <f t="shared" si="5"/>
        <v>63.378269961950693</v>
      </c>
      <c r="F29" s="7">
        <f>F30+F31+F32+F33+F34+F35+F36+F37+F38+F39+F40+F41</f>
        <v>69555993.719810009</v>
      </c>
      <c r="G29" s="7">
        <f>G30+G31+G32+G33+G34+G35+G36+G37+G38+G39+G40+G41</f>
        <v>66643800.893130004</v>
      </c>
      <c r="H29" s="9">
        <f t="shared" si="1"/>
        <v>-4.1868323216128429</v>
      </c>
      <c r="I29" s="9">
        <f t="shared" si="2"/>
        <v>61.821308623597062</v>
      </c>
      <c r="J29" s="7">
        <f>J30+J31+J32+J33+J34+J35+J36+J37+J38+J39+J40+J41</f>
        <v>140016180.77819997</v>
      </c>
      <c r="K29" s="7">
        <f>K30+K31+K32+K33+K34+K35+K36+K37+K38+K39+K40+K41</f>
        <v>134129546.17797999</v>
      </c>
      <c r="L29" s="9">
        <f t="shared" si="3"/>
        <v>-4.2042530852523496</v>
      </c>
      <c r="M29" s="9">
        <f t="shared" si="4"/>
        <v>60.885515992906349</v>
      </c>
    </row>
    <row r="30" spans="1:13" ht="14.25" x14ac:dyDescent="0.2">
      <c r="A30" s="10" t="s">
        <v>34</v>
      </c>
      <c r="B30" s="11">
        <v>1965714.2309699999</v>
      </c>
      <c r="C30" s="11">
        <v>1659500.8228500001</v>
      </c>
      <c r="D30" s="12">
        <f t="shared" si="0"/>
        <v>-15.577717416681466</v>
      </c>
      <c r="E30" s="12">
        <f t="shared" si="5"/>
        <v>9.2228005519538492</v>
      </c>
      <c r="F30" s="11">
        <v>10783144.1459</v>
      </c>
      <c r="G30" s="11">
        <v>10010996.839199999</v>
      </c>
      <c r="H30" s="12">
        <f t="shared" si="1"/>
        <v>-7.1606879798002954</v>
      </c>
      <c r="I30" s="12">
        <f t="shared" si="2"/>
        <v>9.286579050593085</v>
      </c>
      <c r="J30" s="11">
        <v>21598688.887979999</v>
      </c>
      <c r="K30" s="11">
        <v>20422628.007229999</v>
      </c>
      <c r="L30" s="12">
        <f t="shared" si="3"/>
        <v>-5.4450568127054062</v>
      </c>
      <c r="M30" s="12">
        <f t="shared" si="4"/>
        <v>9.2704574016930117</v>
      </c>
    </row>
    <row r="31" spans="1:13" ht="14.25" x14ac:dyDescent="0.2">
      <c r="A31" s="10" t="s">
        <v>35</v>
      </c>
      <c r="B31" s="11">
        <v>2768705.1265599998</v>
      </c>
      <c r="C31" s="11">
        <v>3009028.6711200001</v>
      </c>
      <c r="D31" s="12">
        <f t="shared" si="0"/>
        <v>8.679997817557128</v>
      </c>
      <c r="E31" s="12">
        <f t="shared" si="5"/>
        <v>16.722902999945617</v>
      </c>
      <c r="F31" s="11">
        <v>15250785.392550001</v>
      </c>
      <c r="G31" s="11">
        <v>17337288.146979999</v>
      </c>
      <c r="H31" s="12">
        <f t="shared" si="1"/>
        <v>13.681280673251445</v>
      </c>
      <c r="I31" s="12">
        <f t="shared" si="2"/>
        <v>16.082723777256376</v>
      </c>
      <c r="J31" s="11">
        <v>30205478.984000001</v>
      </c>
      <c r="K31" s="11">
        <v>33063848.256779999</v>
      </c>
      <c r="L31" s="12">
        <f t="shared" si="3"/>
        <v>9.4630820928020718</v>
      </c>
      <c r="M31" s="12">
        <f t="shared" si="4"/>
        <v>15.008695095068465</v>
      </c>
    </row>
    <row r="32" spans="1:13" ht="14.25" x14ac:dyDescent="0.2">
      <c r="A32" s="10" t="s">
        <v>36</v>
      </c>
      <c r="B32" s="11">
        <v>101131.22425</v>
      </c>
      <c r="C32" s="11">
        <v>185387.21875999999</v>
      </c>
      <c r="D32" s="12">
        <f t="shared" si="0"/>
        <v>83.3135316365954</v>
      </c>
      <c r="E32" s="12">
        <f t="shared" si="5"/>
        <v>1.0303034020607182</v>
      </c>
      <c r="F32" s="11">
        <v>678209.37032999995</v>
      </c>
      <c r="G32" s="11">
        <v>675269.24106999999</v>
      </c>
      <c r="H32" s="12">
        <f t="shared" si="1"/>
        <v>-0.43351351199547178</v>
      </c>
      <c r="I32" s="12">
        <f t="shared" si="2"/>
        <v>0.62640527095917842</v>
      </c>
      <c r="J32" s="11">
        <v>1569140.34849</v>
      </c>
      <c r="K32" s="11">
        <v>1450123.24918</v>
      </c>
      <c r="L32" s="12">
        <f t="shared" si="3"/>
        <v>-7.5848600429229514</v>
      </c>
      <c r="M32" s="12">
        <f t="shared" si="4"/>
        <v>0.6582554313758574</v>
      </c>
    </row>
    <row r="33" spans="1:13" ht="14.25" x14ac:dyDescent="0.2">
      <c r="A33" s="10" t="s">
        <v>37</v>
      </c>
      <c r="B33" s="11">
        <v>1356587.2153100001</v>
      </c>
      <c r="C33" s="11">
        <v>1339957.42191</v>
      </c>
      <c r="D33" s="12">
        <f t="shared" si="0"/>
        <v>-1.2258550878499861</v>
      </c>
      <c r="E33" s="12">
        <f t="shared" si="5"/>
        <v>7.4469140841777328</v>
      </c>
      <c r="F33" s="11">
        <v>7335766.76009</v>
      </c>
      <c r="G33" s="11">
        <v>7925875.4002200002</v>
      </c>
      <c r="H33" s="12">
        <f t="shared" si="1"/>
        <v>8.0442666653534705</v>
      </c>
      <c r="I33" s="12">
        <f t="shared" si="2"/>
        <v>7.3523415931051304</v>
      </c>
      <c r="J33" s="11">
        <v>14630796.438999999</v>
      </c>
      <c r="K33" s="11">
        <v>15756327.810970001</v>
      </c>
      <c r="L33" s="12">
        <f t="shared" si="3"/>
        <v>7.6928920217205254</v>
      </c>
      <c r="M33" s="12">
        <f t="shared" si="4"/>
        <v>7.1522805844084951</v>
      </c>
    </row>
    <row r="34" spans="1:13" ht="14.25" x14ac:dyDescent="0.2">
      <c r="A34" s="10" t="s">
        <v>38</v>
      </c>
      <c r="B34" s="11">
        <v>903204.04480999999</v>
      </c>
      <c r="C34" s="11">
        <v>978791.97849000001</v>
      </c>
      <c r="D34" s="12">
        <f t="shared" si="0"/>
        <v>8.3688657191411124</v>
      </c>
      <c r="E34" s="12">
        <f t="shared" si="5"/>
        <v>5.4397099869841563</v>
      </c>
      <c r="F34" s="11">
        <v>4960700.17191</v>
      </c>
      <c r="G34" s="11">
        <v>5527984.6508299997</v>
      </c>
      <c r="H34" s="12">
        <f t="shared" si="1"/>
        <v>11.435572787330548</v>
      </c>
      <c r="I34" s="12">
        <f t="shared" si="2"/>
        <v>5.1279675016359691</v>
      </c>
      <c r="J34" s="11">
        <v>9869797.1099599991</v>
      </c>
      <c r="K34" s="11">
        <v>10929559.24254</v>
      </c>
      <c r="L34" s="12">
        <f t="shared" si="3"/>
        <v>10.737425711725658</v>
      </c>
      <c r="M34" s="12">
        <f t="shared" si="4"/>
        <v>4.9612622499600576</v>
      </c>
    </row>
    <row r="35" spans="1:13" ht="14.25" x14ac:dyDescent="0.2">
      <c r="A35" s="10" t="s">
        <v>39</v>
      </c>
      <c r="B35" s="11">
        <v>1343496.24389</v>
      </c>
      <c r="C35" s="11">
        <v>1090481.78914</v>
      </c>
      <c r="D35" s="12">
        <f t="shared" si="0"/>
        <v>-18.832539048818941</v>
      </c>
      <c r="E35" s="12">
        <f t="shared" si="5"/>
        <v>6.0604345043371373</v>
      </c>
      <c r="F35" s="11">
        <v>7810673.0788399996</v>
      </c>
      <c r="G35" s="11">
        <v>6498809.8309699995</v>
      </c>
      <c r="H35" s="12">
        <f t="shared" si="1"/>
        <v>-16.795777196513146</v>
      </c>
      <c r="I35" s="12">
        <f t="shared" si="2"/>
        <v>6.0285416327128942</v>
      </c>
      <c r="J35" s="11">
        <v>14485398.09433</v>
      </c>
      <c r="K35" s="11">
        <v>13068525.660399999</v>
      </c>
      <c r="L35" s="12">
        <f t="shared" si="3"/>
        <v>-9.7813841546032823</v>
      </c>
      <c r="M35" s="12">
        <f t="shared" si="4"/>
        <v>5.9322047287342441</v>
      </c>
    </row>
    <row r="36" spans="1:13" ht="14.25" x14ac:dyDescent="0.2">
      <c r="A36" s="10" t="s">
        <v>40</v>
      </c>
      <c r="B36" s="11">
        <v>2283539.2785899998</v>
      </c>
      <c r="C36" s="11">
        <v>1321736.18674</v>
      </c>
      <c r="D36" s="12">
        <f t="shared" si="0"/>
        <v>-42.118964226613926</v>
      </c>
      <c r="E36" s="12">
        <f t="shared" si="5"/>
        <v>7.345648200202727</v>
      </c>
      <c r="F36" s="11">
        <v>11827934.254170001</v>
      </c>
      <c r="G36" s="11">
        <v>7193933.5522699999</v>
      </c>
      <c r="H36" s="12">
        <f t="shared" si="1"/>
        <v>-39.178444877356831</v>
      </c>
      <c r="I36" s="12">
        <f t="shared" si="2"/>
        <v>6.6733646699670688</v>
      </c>
      <c r="J36" s="11">
        <v>24921462.185540002</v>
      </c>
      <c r="K36" s="11">
        <v>16398789.790659999</v>
      </c>
      <c r="L36" s="12">
        <f t="shared" si="3"/>
        <v>-34.198123414383971</v>
      </c>
      <c r="M36" s="12">
        <f t="shared" si="4"/>
        <v>7.4439137871880297</v>
      </c>
    </row>
    <row r="37" spans="1:13" ht="14.25" x14ac:dyDescent="0.2">
      <c r="A37" s="13" t="s">
        <v>41</v>
      </c>
      <c r="B37" s="11">
        <v>522786.63435000001</v>
      </c>
      <c r="C37" s="11">
        <v>413650.30946000002</v>
      </c>
      <c r="D37" s="12">
        <f t="shared" si="0"/>
        <v>-20.875882763470653</v>
      </c>
      <c r="E37" s="12">
        <f t="shared" si="5"/>
        <v>2.2988926850013391</v>
      </c>
      <c r="F37" s="11">
        <v>2827520.2051300001</v>
      </c>
      <c r="G37" s="11">
        <v>2391794.8441900001</v>
      </c>
      <c r="H37" s="12">
        <f t="shared" si="1"/>
        <v>-15.410159055608474</v>
      </c>
      <c r="I37" s="12">
        <f t="shared" si="2"/>
        <v>2.2187192994005964</v>
      </c>
      <c r="J37" s="11">
        <v>5215380.9804100003</v>
      </c>
      <c r="K37" s="11">
        <v>5011471.9872000003</v>
      </c>
      <c r="L37" s="12">
        <f t="shared" si="3"/>
        <v>-3.9097621818218533</v>
      </c>
      <c r="M37" s="12">
        <f t="shared" si="4"/>
        <v>2.2748608827751347</v>
      </c>
    </row>
    <row r="38" spans="1:13" ht="14.25" x14ac:dyDescent="0.2">
      <c r="A38" s="10" t="s">
        <v>42</v>
      </c>
      <c r="B38" s="11">
        <v>532181.44374000002</v>
      </c>
      <c r="C38" s="11">
        <v>439877.45783000003</v>
      </c>
      <c r="D38" s="12">
        <f t="shared" si="0"/>
        <v>-17.344457796445749</v>
      </c>
      <c r="E38" s="12">
        <f t="shared" si="5"/>
        <v>2.4446520333140427</v>
      </c>
      <c r="F38" s="11">
        <v>2696766.8729300001</v>
      </c>
      <c r="G38" s="11">
        <v>3049913.3644599998</v>
      </c>
      <c r="H38" s="12">
        <f t="shared" si="1"/>
        <v>13.095180568808715</v>
      </c>
      <c r="I38" s="12">
        <f t="shared" si="2"/>
        <v>2.8292149135052052</v>
      </c>
      <c r="J38" s="11">
        <v>7011969.1406800002</v>
      </c>
      <c r="K38" s="11">
        <v>6203982.1421800004</v>
      </c>
      <c r="L38" s="12">
        <f t="shared" si="3"/>
        <v>-11.522968545489684</v>
      </c>
      <c r="M38" s="12">
        <f t="shared" si="4"/>
        <v>2.8161778273385227</v>
      </c>
    </row>
    <row r="39" spans="1:13" ht="14.25" x14ac:dyDescent="0.2">
      <c r="A39" s="10" t="s">
        <v>43</v>
      </c>
      <c r="B39" s="11">
        <v>286911.48207999999</v>
      </c>
      <c r="C39" s="11">
        <v>334374.99975999998</v>
      </c>
      <c r="D39" s="12">
        <f>(C39-B39)/B39*100</f>
        <v>16.542913283186643</v>
      </c>
      <c r="E39" s="12">
        <f t="shared" si="5"/>
        <v>1.8583141929691243</v>
      </c>
      <c r="F39" s="11">
        <v>1955159.6539799999</v>
      </c>
      <c r="G39" s="11">
        <v>2378198.7045800001</v>
      </c>
      <c r="H39" s="12">
        <f t="shared" si="1"/>
        <v>21.63705913933142</v>
      </c>
      <c r="I39" s="12">
        <f t="shared" si="2"/>
        <v>2.2061070064092769</v>
      </c>
      <c r="J39" s="11">
        <v>3823997.2631999999</v>
      </c>
      <c r="K39" s="11">
        <v>4787551.9821899999</v>
      </c>
      <c r="L39" s="12">
        <f t="shared" si="3"/>
        <v>25.197578676708503</v>
      </c>
      <c r="M39" s="12">
        <f t="shared" si="4"/>
        <v>2.1732167228219099</v>
      </c>
    </row>
    <row r="40" spans="1:13" ht="14.25" x14ac:dyDescent="0.2">
      <c r="A40" s="10" t="s">
        <v>44</v>
      </c>
      <c r="B40" s="11">
        <v>619966.64288000006</v>
      </c>
      <c r="C40" s="11">
        <v>619136.80061000003</v>
      </c>
      <c r="D40" s="12">
        <f>(C40-B40)/B40*100</f>
        <v>-0.13385272893797384</v>
      </c>
      <c r="E40" s="12">
        <f t="shared" si="5"/>
        <v>3.4408993040414915</v>
      </c>
      <c r="F40" s="11">
        <v>3360699.0536099998</v>
      </c>
      <c r="G40" s="11">
        <v>3586517.1137100002</v>
      </c>
      <c r="H40" s="12">
        <f t="shared" si="1"/>
        <v>6.719377620481394</v>
      </c>
      <c r="I40" s="12">
        <f t="shared" si="2"/>
        <v>3.326988833155446</v>
      </c>
      <c r="J40" s="11">
        <v>6541329.9922000002</v>
      </c>
      <c r="K40" s="11">
        <v>6902580.4178600004</v>
      </c>
      <c r="L40" s="12">
        <f t="shared" si="3"/>
        <v>5.5225837267155411</v>
      </c>
      <c r="M40" s="12">
        <f t="shared" si="4"/>
        <v>3.1332930170827069</v>
      </c>
    </row>
    <row r="41" spans="1:13" ht="14.25" x14ac:dyDescent="0.2">
      <c r="A41" s="10" t="s">
        <v>45</v>
      </c>
      <c r="B41" s="11">
        <v>14089.11015</v>
      </c>
      <c r="C41" s="11">
        <v>12019.2737</v>
      </c>
      <c r="D41" s="12">
        <f t="shared" si="0"/>
        <v>-14.69103746058796</v>
      </c>
      <c r="E41" s="12">
        <f t="shared" si="5"/>
        <v>6.6798016962757514E-2</v>
      </c>
      <c r="F41" s="11">
        <v>68634.760370000004</v>
      </c>
      <c r="G41" s="11">
        <v>67219.20465</v>
      </c>
      <c r="H41" s="12">
        <f t="shared" si="1"/>
        <v>-2.062447238642561</v>
      </c>
      <c r="I41" s="12">
        <f t="shared" si="2"/>
        <v>6.2355074896827491E-2</v>
      </c>
      <c r="J41" s="11">
        <v>142741.35240999999</v>
      </c>
      <c r="K41" s="11">
        <v>134157.63079</v>
      </c>
      <c r="L41" s="12">
        <f t="shared" si="3"/>
        <v>-6.0134792581653089</v>
      </c>
      <c r="M41" s="12">
        <f t="shared" si="4"/>
        <v>6.0898264459914718E-2</v>
      </c>
    </row>
    <row r="42" spans="1:13" ht="15.75" x14ac:dyDescent="0.25">
      <c r="A42" s="8" t="s">
        <v>8</v>
      </c>
      <c r="B42" s="7">
        <f>B43</f>
        <v>594051.50404999999</v>
      </c>
      <c r="C42" s="7">
        <f>C43</f>
        <v>483520.52168000001</v>
      </c>
      <c r="D42" s="9">
        <f t="shared" si="0"/>
        <v>-18.606296190893381</v>
      </c>
      <c r="E42" s="9">
        <f t="shared" si="5"/>
        <v>2.6872016408963217</v>
      </c>
      <c r="F42" s="7">
        <f>F43</f>
        <v>3355406.5825499999</v>
      </c>
      <c r="G42" s="7">
        <f>G43</f>
        <v>2815809.57638</v>
      </c>
      <c r="H42" s="9">
        <f t="shared" si="1"/>
        <v>-16.081419431439624</v>
      </c>
      <c r="I42" s="9">
        <f t="shared" si="2"/>
        <v>2.6120513913337264</v>
      </c>
      <c r="J42" s="7">
        <f>J43</f>
        <v>6467868.71478</v>
      </c>
      <c r="K42" s="7">
        <f>K43</f>
        <v>5915522.7734000003</v>
      </c>
      <c r="L42" s="9">
        <f t="shared" si="3"/>
        <v>-8.5398446650256012</v>
      </c>
      <c r="M42" s="9">
        <f t="shared" si="4"/>
        <v>2.6852372701561884</v>
      </c>
    </row>
    <row r="43" spans="1:13" ht="14.25" x14ac:dyDescent="0.2">
      <c r="A43" s="10" t="s">
        <v>46</v>
      </c>
      <c r="B43" s="11">
        <v>594051.50404999999</v>
      </c>
      <c r="C43" s="11">
        <v>483520.52168000001</v>
      </c>
      <c r="D43" s="12">
        <f t="shared" si="0"/>
        <v>-18.606296190893381</v>
      </c>
      <c r="E43" s="12">
        <f t="shared" si="5"/>
        <v>2.6872016408963217</v>
      </c>
      <c r="F43" s="11">
        <v>3355406.5825499999</v>
      </c>
      <c r="G43" s="11">
        <v>2815809.57638</v>
      </c>
      <c r="H43" s="12">
        <f t="shared" si="1"/>
        <v>-16.081419431439624</v>
      </c>
      <c r="I43" s="12">
        <f t="shared" si="2"/>
        <v>2.6120513913337264</v>
      </c>
      <c r="J43" s="11">
        <v>6467868.71478</v>
      </c>
      <c r="K43" s="11">
        <v>5915522.7734000003</v>
      </c>
      <c r="L43" s="12">
        <f t="shared" si="3"/>
        <v>-8.5398446650256012</v>
      </c>
      <c r="M43" s="12">
        <f t="shared" si="4"/>
        <v>2.6852372701561884</v>
      </c>
    </row>
    <row r="44" spans="1:13" ht="15.75" x14ac:dyDescent="0.25">
      <c r="A44" s="8" t="s">
        <v>9</v>
      </c>
      <c r="B44" s="7">
        <f>B8+B22+B42</f>
        <v>20821211.481239997</v>
      </c>
      <c r="C44" s="7">
        <f>C8+C22+C42</f>
        <v>17993458.85777</v>
      </c>
      <c r="D44" s="9">
        <f t="shared" si="0"/>
        <v>-13.581114749340184</v>
      </c>
      <c r="E44" s="9">
        <f t="shared" si="5"/>
        <v>100</v>
      </c>
      <c r="F44" s="14">
        <f>F8+F22+F42</f>
        <v>113900737.09339003</v>
      </c>
      <c r="G44" s="14">
        <f>G8+G22+G42</f>
        <v>107800695.87154001</v>
      </c>
      <c r="H44" s="15">
        <f t="shared" si="1"/>
        <v>-5.3555765989893889</v>
      </c>
      <c r="I44" s="15">
        <f t="shared" si="2"/>
        <v>100</v>
      </c>
      <c r="J44" s="14">
        <f>J8+J22+J42</f>
        <v>224772502.81709996</v>
      </c>
      <c r="K44" s="14">
        <f>K8+K22+K42</f>
        <v>220297954.26815003</v>
      </c>
      <c r="L44" s="15">
        <f t="shared" si="3"/>
        <v>-1.99070103899271</v>
      </c>
      <c r="M44" s="15">
        <f t="shared" si="4"/>
        <v>100</v>
      </c>
    </row>
    <row r="45" spans="1:13" ht="30" x14ac:dyDescent="0.2">
      <c r="A45" s="18" t="s">
        <v>47</v>
      </c>
      <c r="B45" s="19">
        <f>B46-B44</f>
        <v>2538350.171760004</v>
      </c>
      <c r="C45" s="19">
        <f>C46-C44</f>
        <v>2907541.1422300003</v>
      </c>
      <c r="D45" s="20">
        <f t="shared" si="0"/>
        <v>14.544524808963299</v>
      </c>
      <c r="E45" s="20">
        <f t="shared" ref="E45:E46" si="6">C45/C$46*100</f>
        <v>13.911014507583372</v>
      </c>
      <c r="F45" s="19">
        <f>F46-F44</f>
        <v>11789434.15060997</v>
      </c>
      <c r="G45" s="19">
        <f>G46-G44</f>
        <v>15575939.345459983</v>
      </c>
      <c r="H45" s="21">
        <f t="shared" si="1"/>
        <v>32.11778569248893</v>
      </c>
      <c r="I45" s="20">
        <f t="shared" ref="I45:I46" si="7">G45/G$46*100</f>
        <v>12.624707521050778</v>
      </c>
      <c r="J45" s="19">
        <f>J46-J44</f>
        <v>21254320.781900048</v>
      </c>
      <c r="K45" s="19">
        <f>K46-K44</f>
        <v>31559449.435849965</v>
      </c>
      <c r="L45" s="21">
        <f t="shared" si="3"/>
        <v>48.484864605627173</v>
      </c>
      <c r="M45" s="20">
        <f t="shared" ref="M45:M46" si="8">K45/K$46*100</f>
        <v>12.530681636399613</v>
      </c>
    </row>
    <row r="46" spans="1:13" ht="20.25" x14ac:dyDescent="0.2">
      <c r="A46" s="22" t="s">
        <v>48</v>
      </c>
      <c r="B46" s="23">
        <v>23359561.653000001</v>
      </c>
      <c r="C46" s="23">
        <v>20901000</v>
      </c>
      <c r="D46" s="24">
        <f t="shared" si="0"/>
        <v>-10.524862107950792</v>
      </c>
      <c r="E46" s="25">
        <f t="shared" si="6"/>
        <v>100</v>
      </c>
      <c r="F46" s="23">
        <v>125690171.244</v>
      </c>
      <c r="G46" s="23">
        <v>123376635.21699999</v>
      </c>
      <c r="H46" s="24">
        <f t="shared" si="1"/>
        <v>-1.8406658246242542</v>
      </c>
      <c r="I46" s="25">
        <f t="shared" si="7"/>
        <v>100</v>
      </c>
      <c r="J46" s="23">
        <v>246026823.59900001</v>
      </c>
      <c r="K46" s="23">
        <v>251857403.704</v>
      </c>
      <c r="L46" s="24">
        <f t="shared" si="3"/>
        <v>2.3698961030782857</v>
      </c>
      <c r="M46" s="25">
        <f t="shared" si="8"/>
        <v>100</v>
      </c>
    </row>
    <row r="50" spans="2:11" x14ac:dyDescent="0.2">
      <c r="B50" s="26"/>
      <c r="F50" s="26"/>
      <c r="G50" s="26"/>
      <c r="H50" s="26"/>
      <c r="I50" s="26"/>
      <c r="J50" s="26"/>
      <c r="K50" s="26"/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2023-07-03T13:51:24Z</dcterms:modified>
</cp:coreProperties>
</file>