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53953A61-1167-4B0B-8779-A288A95E2C05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I41" i="1"/>
  <c r="I15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I46" i="1"/>
  <c r="H46" i="1"/>
  <c r="E46" i="1"/>
  <c r="D46" i="1"/>
  <c r="I28" i="1" l="1"/>
  <c r="M30" i="1"/>
  <c r="I10" i="1"/>
  <c r="M31" i="1"/>
  <c r="I11" i="1"/>
  <c r="M32" i="1"/>
  <c r="I12" i="1"/>
  <c r="I35" i="1"/>
  <c r="M15" i="1"/>
  <c r="M33" i="1"/>
  <c r="I43" i="1"/>
  <c r="L46" i="1"/>
  <c r="M46" i="1"/>
  <c r="I31" i="1"/>
  <c r="I32" i="1"/>
  <c r="I13" i="1"/>
  <c r="I36" i="1"/>
  <c r="M16" i="1"/>
  <c r="M38" i="1"/>
  <c r="M25" i="1"/>
  <c r="I19" i="1"/>
  <c r="M10" i="1"/>
  <c r="I21" i="1"/>
  <c r="M14" i="1"/>
  <c r="I14" i="1"/>
  <c r="I26" i="1"/>
  <c r="I37" i="1"/>
  <c r="M17" i="1"/>
  <c r="M41" i="1"/>
  <c r="I16" i="1"/>
  <c r="I24" i="1"/>
  <c r="I33" i="1"/>
  <c r="M39" i="1"/>
  <c r="I17" i="1"/>
  <c r="I25" i="1"/>
  <c r="I34" i="1"/>
  <c r="M24" i="1"/>
  <c r="M40" i="1"/>
  <c r="I30" i="1"/>
  <c r="I38" i="1"/>
  <c r="M26" i="1"/>
  <c r="M34" i="1"/>
  <c r="M11" i="1"/>
  <c r="M19" i="1"/>
  <c r="M35" i="1"/>
  <c r="M43" i="1"/>
  <c r="M12" i="1"/>
  <c r="M28" i="1"/>
  <c r="M36" i="1"/>
  <c r="M13" i="1"/>
  <c r="M21" i="1"/>
  <c r="I39" i="1"/>
  <c r="I40" i="1"/>
  <c r="K42" i="1" l="1"/>
  <c r="J42" i="1"/>
  <c r="G42" i="1"/>
  <c r="F42" i="1"/>
  <c r="C42" i="1"/>
  <c r="E42" i="1" s="1"/>
  <c r="B42" i="1"/>
  <c r="K29" i="1"/>
  <c r="M29" i="1" s="1"/>
  <c r="J29" i="1"/>
  <c r="G29" i="1"/>
  <c r="F29" i="1"/>
  <c r="C29" i="1"/>
  <c r="B29" i="1"/>
  <c r="K27" i="1"/>
  <c r="M27" i="1" s="1"/>
  <c r="J27" i="1"/>
  <c r="G27" i="1"/>
  <c r="F27" i="1"/>
  <c r="C27" i="1"/>
  <c r="B27" i="1"/>
  <c r="K23" i="1"/>
  <c r="J23" i="1"/>
  <c r="G23" i="1"/>
  <c r="I23" i="1" s="1"/>
  <c r="F23" i="1"/>
  <c r="C23" i="1"/>
  <c r="B23" i="1"/>
  <c r="K20" i="1"/>
  <c r="M20" i="1" s="1"/>
  <c r="J20" i="1"/>
  <c r="G20" i="1"/>
  <c r="I20" i="1" s="1"/>
  <c r="F20" i="1"/>
  <c r="C20" i="1"/>
  <c r="B20" i="1"/>
  <c r="K18" i="1"/>
  <c r="J18" i="1"/>
  <c r="G18" i="1"/>
  <c r="F18" i="1"/>
  <c r="C18" i="1"/>
  <c r="B18" i="1"/>
  <c r="K9" i="1"/>
  <c r="J9" i="1"/>
  <c r="G9" i="1"/>
  <c r="I9" i="1" s="1"/>
  <c r="F9" i="1"/>
  <c r="C9" i="1"/>
  <c r="E9" i="1" s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27" i="1" l="1"/>
  <c r="L20" i="1"/>
  <c r="I27" i="1"/>
  <c r="I42" i="1"/>
  <c r="M9" i="1"/>
  <c r="E20" i="1"/>
  <c r="L42" i="1"/>
  <c r="M42" i="1"/>
  <c r="E29" i="1"/>
  <c r="E18" i="1"/>
  <c r="I18" i="1"/>
  <c r="E23" i="1"/>
  <c r="I29" i="1"/>
  <c r="M18" i="1"/>
  <c r="M23" i="1"/>
  <c r="D18" i="1"/>
  <c r="L23" i="1"/>
  <c r="L27" i="1"/>
  <c r="G8" i="1"/>
  <c r="I8" i="1" s="1"/>
  <c r="D20" i="1"/>
  <c r="D42" i="1"/>
  <c r="K8" i="1"/>
  <c r="H18" i="1"/>
  <c r="D27" i="1"/>
  <c r="B8" i="1"/>
  <c r="H20" i="1"/>
  <c r="K22" i="1"/>
  <c r="L29" i="1"/>
  <c r="H29" i="1"/>
  <c r="J22" i="1"/>
  <c r="D29" i="1"/>
  <c r="F22" i="1"/>
  <c r="H23" i="1"/>
  <c r="B22" i="1"/>
  <c r="C22" i="1"/>
  <c r="D23" i="1"/>
  <c r="G22" i="1"/>
  <c r="I22" i="1" s="1"/>
  <c r="F8" i="1"/>
  <c r="L18" i="1"/>
  <c r="J8" i="1"/>
  <c r="C8" i="1"/>
  <c r="L9" i="1"/>
  <c r="D9" i="1"/>
  <c r="H9" i="1"/>
  <c r="M8" i="1" l="1"/>
  <c r="H8" i="1"/>
  <c r="E8" i="1"/>
  <c r="E22" i="1"/>
  <c r="M22" i="1"/>
  <c r="D8" i="1"/>
  <c r="K44" i="1"/>
  <c r="M44" i="1" s="1"/>
  <c r="G44" i="1"/>
  <c r="L22" i="1"/>
  <c r="F44" i="1"/>
  <c r="D22" i="1"/>
  <c r="B44" i="1"/>
  <c r="C44" i="1"/>
  <c r="E44" i="1" s="1"/>
  <c r="H22" i="1"/>
  <c r="L8" i="1"/>
  <c r="J44" i="1"/>
  <c r="G45" i="1" l="1"/>
  <c r="I44" i="1"/>
  <c r="F45" i="1"/>
  <c r="L44" i="1"/>
  <c r="J45" i="1"/>
  <c r="C45" i="1"/>
  <c r="I45" i="1"/>
  <c r="H45" i="1"/>
  <c r="B45" i="1"/>
  <c r="K45" i="1"/>
  <c r="H44" i="1"/>
  <c r="D44" i="1"/>
  <c r="D45" i="1" l="1"/>
  <c r="E45" i="1"/>
  <c r="L45" i="1"/>
  <c r="M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<sst xmlns="http://schemas.openxmlformats.org/spreadsheetml/2006/main" count="53" uniqueCount="49">
  <si>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</si>
  <si>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</si>
  <si>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</si>
  <si>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</si>
  <si>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</si>
  <si>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</si>
  <si>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</si>
  <si>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</si>
  <si>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</si>
  <si>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</si>
  <si>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</si>
  <si>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</si>
  <si>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</si>
  <si>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</si>
  <si>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>1 - 31 TEMMUZ İHRACAT RAKAMLARI</t>
  </si>
  <si>
    <t xml:space="preserve">SEKTÖREL BAZDA İHRACAT RAKAMLARI -1.000 $ </t>
  </si>
  <si>
    <t>1 - 31 TEMMUZ</t>
  </si>
  <si>
    <t>1 OCAK  -  31 TEMMUZ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</si>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</sst>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P30" sqref="P30"/>
    </sheetView>
  </sheetViews>
  <sheetFormatPr defaultColWidth="9.140625" defaultRowHeight="12.75" x14ac:dyDescent="0.2"/>
  <cols>
    <col min="1" max="1" width="41.425781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8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3"/>
      <c r="B6" s="27" t="s">
        <v>16</v>
      </c>
      <c r="C6" s="27"/>
      <c r="D6" s="27"/>
      <c r="E6" s="27"/>
      <c r="F6" s="27" t="s">
        <v>17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12</v>
      </c>
      <c r="E7" s="7" t="s">
        <v>13</v>
      </c>
      <c r="F7" s="5">
        <v>2021</v>
      </c>
      <c r="G7" s="6">
        <v>2022</v>
      </c>
      <c r="H7" s="7" t="s">
        <v>12</v>
      </c>
      <c r="I7" s="7" t="s">
        <v>13</v>
      </c>
      <c r="J7" s="5" t="s">
        <v>18</v>
      </c>
      <c r="K7" s="5" t="s">
        <v>19</v>
      </c>
      <c r="L7" s="7" t="s">
        <v>12</v>
      </c>
      <c r="M7" s="7" t="s">
        <v>13</v>
      </c>
    </row>
    <row r="8" spans="1:13" ht="16.5" x14ac:dyDescent="0.25">
      <c r="A8" s="18" t="s">
        <v>1</v>
      </c>
      <c r="B8" s="8">
        <f>B9+B18+B20</f>
        <v>2018220.5045799999</v>
      </c>
      <c r="C8" s="8">
        <f>C9+C18+C20</f>
        <v>2339114.3723500003</v>
      </c>
      <c r="D8" s="10">
        <f t="shared" ref="D8:D46" si="0">(C8-B8)/B8*100</f>
        <v>15.899841818165438</v>
      </c>
      <c r="E8" s="10">
        <f t="shared" ref="E8:E44" si="1">C8/C$46*100</f>
        <v>12.609574914694546</v>
      </c>
      <c r="F8" s="8">
        <f>F9+F18+F20</f>
        <v>15608532.372460002</v>
      </c>
      <c r="G8" s="8">
        <f>G9+G18+G20</f>
        <v>18790912.945209999</v>
      </c>
      <c r="H8" s="10">
        <f t="shared" ref="H8:H46" si="2">(G8-F8)/F8*100</f>
        <v>20.388723915933639</v>
      </c>
      <c r="I8" s="10">
        <f t="shared" ref="I8:I44" si="3">G8/G$46*100</f>
        <v>13.011593849745539</v>
      </c>
      <c r="J8" s="8">
        <f>J9+J18+J20</f>
        <v>26734694.50948</v>
      </c>
      <c r="K8" s="8">
        <f>K9+K18+K20</f>
        <v>32890440.295879997</v>
      </c>
      <c r="L8" s="10">
        <f t="shared" ref="L8:L46" si="4">(K8-J8)/J8*100</f>
        <v>23.025308122436925</v>
      </c>
      <c r="M8" s="10">
        <f t="shared" ref="M8:M44" si="5">K8/K$46*100</f>
        <v>13.241150271325056</v>
      </c>
    </row>
    <row r="9" spans="1:13" ht="15.75" x14ac:dyDescent="0.25">
      <c r="A9" s="9" t="s">
        <v>2</v>
      </c>
      <c r="B9" s="8">
        <f>B10+B11+B12+B13+B14+B15+B16+B17</f>
        <v>1250641.5436799999</v>
      </c>
      <c r="C9" s="8">
        <f>C10+C11+C12+C13+C14+C15+C16+C17</f>
        <v>1412497.7888100003</v>
      </c>
      <c r="D9" s="10">
        <f t="shared" si="0"/>
        <v>12.941857396943657</v>
      </c>
      <c r="E9" s="10">
        <f t="shared" si="1"/>
        <v>7.6144188994684363</v>
      </c>
      <c r="F9" s="8">
        <f>F10+F11+F12+F13+F14+F15+F16+F17</f>
        <v>10099567.669070002</v>
      </c>
      <c r="G9" s="8">
        <f>G10+G11+G12+G13+G14+G15+G16+G17</f>
        <v>11690330.276939999</v>
      </c>
      <c r="H9" s="10">
        <f t="shared" si="2"/>
        <v>15.75079904401967</v>
      </c>
      <c r="I9" s="10">
        <f t="shared" si="3"/>
        <v>8.0948610627085547</v>
      </c>
      <c r="J9" s="8">
        <f>J10+J11+J12+J13+J14+J15+J16+J17</f>
        <v>17560314.442540001</v>
      </c>
      <c r="K9" s="8">
        <f>K10+K11+K12+K13+K14+K15+K16+K17</f>
        <v>20910235.940479998</v>
      </c>
      <c r="L9" s="10">
        <f t="shared" si="4"/>
        <v>19.076660095702984</v>
      </c>
      <c r="M9" s="10">
        <f t="shared" si="5"/>
        <v>8.4181170518243356</v>
      </c>
    </row>
    <row r="10" spans="1:13" ht="14.25" x14ac:dyDescent="0.2">
      <c r="A10" s="11" t="s">
        <v>20</v>
      </c>
      <c r="B10" s="12">
        <v>641900.72643000004</v>
      </c>
      <c r="C10" s="12">
        <v>844940.27592000004</v>
      </c>
      <c r="D10" s="13">
        <f t="shared" si="0"/>
        <v>31.630989205951877</v>
      </c>
      <c r="E10" s="13">
        <f t="shared" si="1"/>
        <v>4.5548596655203308</v>
      </c>
      <c r="F10" s="12">
        <v>4784313.0190599998</v>
      </c>
      <c r="G10" s="12">
        <v>6285720.6243700003</v>
      </c>
      <c r="H10" s="13">
        <f t="shared" si="2"/>
        <v>31.381884908629793</v>
      </c>
      <c r="I10" s="13">
        <f t="shared" si="3"/>
        <v>4.3524891023519867</v>
      </c>
      <c r="J10" s="12">
        <v>8015605.4092600001</v>
      </c>
      <c r="K10" s="12">
        <v>10648660.61569</v>
      </c>
      <c r="L10" s="13">
        <f t="shared" si="4"/>
        <v>32.849112100605311</v>
      </c>
      <c r="M10" s="13">
        <f t="shared" si="5"/>
        <v>4.2869756115230366</v>
      </c>
    </row>
    <row r="11" spans="1:13" ht="14.25" x14ac:dyDescent="0.2">
      <c r="A11" s="11" t="s">
        <v>21</v>
      </c>
      <c r="B11" s="12">
        <v>166058.29462999999</v>
      </c>
      <c r="C11" s="12">
        <v>155465.59951999999</v>
      </c>
      <c r="D11" s="13">
        <f t="shared" si="0"/>
        <v>-6.3789015379219309</v>
      </c>
      <c r="E11" s="13">
        <f t="shared" si="1"/>
        <v>0.83807578927227144</v>
      </c>
      <c r="F11" s="12">
        <v>1637555.5962400001</v>
      </c>
      <c r="G11" s="12">
        <v>1613568.75263</v>
      </c>
      <c r="H11" s="13">
        <f t="shared" si="2"/>
        <v>-1.4647956786979577</v>
      </c>
      <c r="I11" s="13">
        <f t="shared" si="3"/>
        <v>1.1173007569711488</v>
      </c>
      <c r="J11" s="12">
        <v>3003924.1661899998</v>
      </c>
      <c r="K11" s="12">
        <v>3056415.9046100001</v>
      </c>
      <c r="L11" s="13">
        <f t="shared" si="4"/>
        <v>1.7474388671594769</v>
      </c>
      <c r="M11" s="13">
        <f t="shared" si="5"/>
        <v>1.2304627703533182</v>
      </c>
    </row>
    <row r="12" spans="1:13" ht="14.25" x14ac:dyDescent="0.2">
      <c r="A12" s="11" t="s">
        <v>22</v>
      </c>
      <c r="B12" s="12">
        <v>152303.13179000001</v>
      </c>
      <c r="C12" s="12">
        <v>161096.103</v>
      </c>
      <c r="D12" s="13">
        <f t="shared" si="0"/>
        <v>5.7733357854544929</v>
      </c>
      <c r="E12" s="13">
        <f t="shared" si="1"/>
        <v>0.86842841173389984</v>
      </c>
      <c r="F12" s="12">
        <v>1087099.2144599999</v>
      </c>
      <c r="G12" s="12">
        <v>1314117.67551</v>
      </c>
      <c r="H12" s="13">
        <f t="shared" si="2"/>
        <v>20.882956958327675</v>
      </c>
      <c r="I12" s="13">
        <f t="shared" si="3"/>
        <v>0.90994862859318792</v>
      </c>
      <c r="J12" s="12">
        <v>1866803.3698</v>
      </c>
      <c r="K12" s="12">
        <v>2253846.4665799998</v>
      </c>
      <c r="L12" s="13">
        <f t="shared" si="4"/>
        <v>20.732933261282128</v>
      </c>
      <c r="M12" s="13">
        <f t="shared" si="5"/>
        <v>0.90736151550452526</v>
      </c>
    </row>
    <row r="13" spans="1:13" ht="14.25" x14ac:dyDescent="0.2">
      <c r="A13" s="11" t="s">
        <v>23</v>
      </c>
      <c r="B13" s="12">
        <v>71800.412160000007</v>
      </c>
      <c r="C13" s="12">
        <v>74494.278479999994</v>
      </c>
      <c r="D13" s="13">
        <f t="shared" si="0"/>
        <v>3.751881415383767</v>
      </c>
      <c r="E13" s="13">
        <f t="shared" si="1"/>
        <v>0.4015798441980265</v>
      </c>
      <c r="F13" s="12">
        <v>755367.36253000004</v>
      </c>
      <c r="G13" s="12">
        <v>829750.19635999994</v>
      </c>
      <c r="H13" s="13">
        <f t="shared" si="2"/>
        <v>9.8472395710697302</v>
      </c>
      <c r="I13" s="13">
        <f t="shared" si="3"/>
        <v>0.57455284813796326</v>
      </c>
      <c r="J13" s="12">
        <v>1459915.01514</v>
      </c>
      <c r="K13" s="12">
        <v>1643466.4961699999</v>
      </c>
      <c r="L13" s="13">
        <f t="shared" si="4"/>
        <v>12.572751093487319</v>
      </c>
      <c r="M13" s="13">
        <f t="shared" si="5"/>
        <v>0.66163257912971629</v>
      </c>
    </row>
    <row r="14" spans="1:13" ht="14.25" x14ac:dyDescent="0.2">
      <c r="A14" s="11" t="s">
        <v>24</v>
      </c>
      <c r="B14" s="12">
        <v>131215.7303</v>
      </c>
      <c r="C14" s="12">
        <v>87411.026939999996</v>
      </c>
      <c r="D14" s="13">
        <f t="shared" si="0"/>
        <v>-33.383728658026605</v>
      </c>
      <c r="E14" s="13">
        <f t="shared" si="1"/>
        <v>0.4712107734445527</v>
      </c>
      <c r="F14" s="12">
        <v>1167334.8488</v>
      </c>
      <c r="G14" s="12">
        <v>920871.87272999994</v>
      </c>
      <c r="H14" s="13">
        <f t="shared" si="2"/>
        <v>-21.11330577711783</v>
      </c>
      <c r="I14" s="13">
        <f t="shared" si="3"/>
        <v>0.63764921004924702</v>
      </c>
      <c r="J14" s="12">
        <v>1981432.9350099999</v>
      </c>
      <c r="K14" s="12">
        <v>2009526.07825</v>
      </c>
      <c r="L14" s="13">
        <f t="shared" si="4"/>
        <v>1.4178195357320202</v>
      </c>
      <c r="M14" s="13">
        <f t="shared" si="5"/>
        <v>0.80900214581766638</v>
      </c>
    </row>
    <row r="15" spans="1:13" ht="14.25" x14ac:dyDescent="0.2">
      <c r="A15" s="11" t="s">
        <v>25</v>
      </c>
      <c r="B15" s="12">
        <v>23127.540229999999</v>
      </c>
      <c r="C15" s="12">
        <v>24144.079109999999</v>
      </c>
      <c r="D15" s="13">
        <f t="shared" si="0"/>
        <v>4.3953609847423021</v>
      </c>
      <c r="E15" s="13">
        <f t="shared" si="1"/>
        <v>0.13015463368642088</v>
      </c>
      <c r="F15" s="12">
        <v>159540.58252</v>
      </c>
      <c r="G15" s="12">
        <v>217093.09549000001</v>
      </c>
      <c r="H15" s="13">
        <f t="shared" si="2"/>
        <v>36.073901737688111</v>
      </c>
      <c r="I15" s="13">
        <f t="shared" si="3"/>
        <v>0.15032410582371189</v>
      </c>
      <c r="J15" s="12">
        <v>270806.43951</v>
      </c>
      <c r="K15" s="12">
        <v>366987.24645999999</v>
      </c>
      <c r="L15" s="13">
        <f t="shared" si="4"/>
        <v>35.516440127506037</v>
      </c>
      <c r="M15" s="13">
        <f t="shared" si="5"/>
        <v>0.14774302910883699</v>
      </c>
    </row>
    <row r="16" spans="1:13" ht="14.25" x14ac:dyDescent="0.2">
      <c r="A16" s="11" t="s">
        <v>26</v>
      </c>
      <c r="B16" s="12">
        <v>52207.46948</v>
      </c>
      <c r="C16" s="12">
        <v>59510.284160000003</v>
      </c>
      <c r="D16" s="13">
        <f t="shared" si="0"/>
        <v>13.98806483581361</v>
      </c>
      <c r="E16" s="13">
        <f t="shared" si="1"/>
        <v>0.32080491453540538</v>
      </c>
      <c r="F16" s="12">
        <v>409704.89390999998</v>
      </c>
      <c r="G16" s="12">
        <v>419024.51286999998</v>
      </c>
      <c r="H16" s="13">
        <f t="shared" si="2"/>
        <v>2.2747150689508815</v>
      </c>
      <c r="I16" s="13">
        <f t="shared" si="3"/>
        <v>0.29014964788827513</v>
      </c>
      <c r="J16" s="12">
        <v>819173.22149000003</v>
      </c>
      <c r="K16" s="12">
        <v>792199.29425000004</v>
      </c>
      <c r="L16" s="13">
        <f t="shared" si="4"/>
        <v>-3.2928233653606158</v>
      </c>
      <c r="M16" s="13">
        <f t="shared" si="5"/>
        <v>0.31892640553419049</v>
      </c>
    </row>
    <row r="17" spans="1:13" ht="14.25" x14ac:dyDescent="0.2">
      <c r="A17" s="11" t="s">
        <v>27</v>
      </c>
      <c r="B17" s="12">
        <v>12028.238660000001</v>
      </c>
      <c r="C17" s="12">
        <v>5436.1416799999997</v>
      </c>
      <c r="D17" s="13">
        <f t="shared" si="0"/>
        <v>-54.805172779968771</v>
      </c>
      <c r="E17" s="13">
        <f t="shared" si="1"/>
        <v>2.9304867077528583E-2</v>
      </c>
      <c r="F17" s="12">
        <v>98652.151549999995</v>
      </c>
      <c r="G17" s="12">
        <v>90183.546979999999</v>
      </c>
      <c r="H17" s="13">
        <f t="shared" si="2"/>
        <v>-8.5843080327628147</v>
      </c>
      <c r="I17" s="13">
        <f t="shared" si="3"/>
        <v>6.2446762893035808E-2</v>
      </c>
      <c r="J17" s="12">
        <v>142653.88613999999</v>
      </c>
      <c r="K17" s="12">
        <v>139133.83846999999</v>
      </c>
      <c r="L17" s="13">
        <f t="shared" si="4"/>
        <v>-2.4675441835110177</v>
      </c>
      <c r="M17" s="13">
        <f t="shared" si="5"/>
        <v>5.6012994853045811E-2</v>
      </c>
    </row>
    <row r="18" spans="1:13" ht="15.75" x14ac:dyDescent="0.25">
      <c r="A18" s="9" t="s">
        <v>3</v>
      </c>
      <c r="B18" s="8">
        <f>B19</f>
        <v>262176.96470999997</v>
      </c>
      <c r="C18" s="8">
        <f>C19</f>
        <v>319498.85668000003</v>
      </c>
      <c r="D18" s="10">
        <f t="shared" si="0"/>
        <v>21.863817072337049</v>
      </c>
      <c r="E18" s="10">
        <f t="shared" si="1"/>
        <v>1.7223376574007461</v>
      </c>
      <c r="F18" s="8">
        <f>F19</f>
        <v>1795364.7389100001</v>
      </c>
      <c r="G18" s="8">
        <f>G19</f>
        <v>2371984.9657399999</v>
      </c>
      <c r="H18" s="10">
        <f t="shared" si="2"/>
        <v>32.117163400461841</v>
      </c>
      <c r="I18" s="10">
        <f t="shared" si="3"/>
        <v>1.6424590482592198</v>
      </c>
      <c r="J18" s="8">
        <f>J19</f>
        <v>2898744.8337900001</v>
      </c>
      <c r="K18" s="8">
        <f>K19</f>
        <v>3974884.3062300002</v>
      </c>
      <c r="L18" s="10">
        <f t="shared" si="4"/>
        <v>37.124325670051753</v>
      </c>
      <c r="M18" s="10">
        <f t="shared" si="5"/>
        <v>1.6002230416026382</v>
      </c>
    </row>
    <row r="19" spans="1:13" ht="14.25" x14ac:dyDescent="0.2">
      <c r="A19" s="11" t="s">
        <v>28</v>
      </c>
      <c r="B19" s="12">
        <v>262176.96470999997</v>
      </c>
      <c r="C19" s="12">
        <v>319498.85668000003</v>
      </c>
      <c r="D19" s="13">
        <f t="shared" si="0"/>
        <v>21.863817072337049</v>
      </c>
      <c r="E19" s="13">
        <f t="shared" si="1"/>
        <v>1.7223376574007461</v>
      </c>
      <c r="F19" s="12">
        <v>1795364.7389100001</v>
      </c>
      <c r="G19" s="12">
        <v>2371984.9657399999</v>
      </c>
      <c r="H19" s="13">
        <f t="shared" si="2"/>
        <v>32.117163400461841</v>
      </c>
      <c r="I19" s="13">
        <f t="shared" si="3"/>
        <v>1.6424590482592198</v>
      </c>
      <c r="J19" s="12">
        <v>2898744.8337900001</v>
      </c>
      <c r="K19" s="12">
        <v>3974884.3062300002</v>
      </c>
      <c r="L19" s="13">
        <f t="shared" si="4"/>
        <v>37.124325670051753</v>
      </c>
      <c r="M19" s="13">
        <f t="shared" si="5"/>
        <v>1.6002230416026382</v>
      </c>
    </row>
    <row r="20" spans="1:13" ht="15.75" x14ac:dyDescent="0.25">
      <c r="A20" s="9" t="s">
        <v>11</v>
      </c>
      <c r="B20" s="8">
        <f>B21</f>
        <v>505401.99618999998</v>
      </c>
      <c r="C20" s="8">
        <f>C21</f>
        <v>607117.72686000005</v>
      </c>
      <c r="D20" s="10">
        <f t="shared" si="0"/>
        <v>20.12570813664955</v>
      </c>
      <c r="E20" s="10">
        <f t="shared" si="1"/>
        <v>3.2728183578253627</v>
      </c>
      <c r="F20" s="8">
        <f>F21</f>
        <v>3713599.9644800001</v>
      </c>
      <c r="G20" s="8">
        <f>G21</f>
        <v>4728597.7025300004</v>
      </c>
      <c r="H20" s="10">
        <f t="shared" si="2"/>
        <v>27.331908330415072</v>
      </c>
      <c r="I20" s="10">
        <f t="shared" si="3"/>
        <v>3.2742737387777652</v>
      </c>
      <c r="J20" s="8">
        <f>J21</f>
        <v>6275635.2331499998</v>
      </c>
      <c r="K20" s="8">
        <f>K21</f>
        <v>8005320.0491699995</v>
      </c>
      <c r="L20" s="10">
        <f t="shared" si="4"/>
        <v>27.561908105863569</v>
      </c>
      <c r="M20" s="10">
        <f t="shared" si="5"/>
        <v>3.2228101778980811</v>
      </c>
    </row>
    <row r="21" spans="1:13" ht="14.25" x14ac:dyDescent="0.2">
      <c r="A21" s="11" t="s">
        <v>29</v>
      </c>
      <c r="B21" s="12">
        <v>505401.99618999998</v>
      </c>
      <c r="C21" s="12">
        <v>607117.72686000005</v>
      </c>
      <c r="D21" s="13">
        <f t="shared" si="0"/>
        <v>20.12570813664955</v>
      </c>
      <c r="E21" s="13">
        <f t="shared" si="1"/>
        <v>3.2728183578253627</v>
      </c>
      <c r="F21" s="12">
        <v>3713599.9644800001</v>
      </c>
      <c r="G21" s="12">
        <v>4728597.7025300004</v>
      </c>
      <c r="H21" s="13">
        <f t="shared" si="2"/>
        <v>27.331908330415072</v>
      </c>
      <c r="I21" s="13">
        <f t="shared" si="3"/>
        <v>3.2742737387777652</v>
      </c>
      <c r="J21" s="12">
        <v>6275635.2331499998</v>
      </c>
      <c r="K21" s="12">
        <v>8005320.0491699995</v>
      </c>
      <c r="L21" s="13">
        <f t="shared" si="4"/>
        <v>27.561908105863569</v>
      </c>
      <c r="M21" s="13">
        <f t="shared" si="5"/>
        <v>3.2228101778980811</v>
      </c>
    </row>
    <row r="22" spans="1:13" ht="16.5" x14ac:dyDescent="0.25">
      <c r="A22" s="18" t="s">
        <v>4</v>
      </c>
      <c r="B22" s="8">
        <f>B23+B27+B29</f>
        <v>12620482.270850003</v>
      </c>
      <c r="C22" s="8">
        <f>C23+C27+C29</f>
        <v>13627448.407199997</v>
      </c>
      <c r="D22" s="10">
        <f t="shared" si="0"/>
        <v>7.978824538867439</v>
      </c>
      <c r="E22" s="10">
        <f t="shared" si="1"/>
        <v>73.462133197910788</v>
      </c>
      <c r="F22" s="8">
        <f>F23+F27+F29</f>
        <v>91732603.053369999</v>
      </c>
      <c r="G22" s="8">
        <f>G23+G27+G29</f>
        <v>107768870.24762997</v>
      </c>
      <c r="H22" s="10">
        <f t="shared" si="2"/>
        <v>17.481535092741318</v>
      </c>
      <c r="I22" s="10">
        <f t="shared" si="3"/>
        <v>74.6235573224522</v>
      </c>
      <c r="J22" s="8">
        <f>J23+J27+J29</f>
        <v>152068702.01459002</v>
      </c>
      <c r="K22" s="8">
        <f>K23+K27+K29</f>
        <v>186776354.99056002</v>
      </c>
      <c r="L22" s="10">
        <f t="shared" si="4"/>
        <v>22.823666222021163</v>
      </c>
      <c r="M22" s="10">
        <f t="shared" si="5"/>
        <v>75.19308836586643</v>
      </c>
    </row>
    <row r="23" spans="1:13" ht="15.75" x14ac:dyDescent="0.25">
      <c r="A23" s="9" t="s">
        <v>5</v>
      </c>
      <c r="B23" s="8">
        <f>B24+B25+B26</f>
        <v>1082120.4172200002</v>
      </c>
      <c r="C23" s="8">
        <f>C24+C25+C26</f>
        <v>1041408.4732000001</v>
      </c>
      <c r="D23" s="10">
        <f>(C23-B23)/B23*100</f>
        <v>-3.7622378593123917</v>
      </c>
      <c r="E23" s="10">
        <f t="shared" si="1"/>
        <v>5.6139701054550128</v>
      </c>
      <c r="F23" s="8">
        <f>F24+F25+F26</f>
        <v>8353297.4389600009</v>
      </c>
      <c r="G23" s="8">
        <f>G24+G25+G26</f>
        <v>8764964.9740699995</v>
      </c>
      <c r="H23" s="10">
        <f t="shared" si="2"/>
        <v>4.9282039591930529</v>
      </c>
      <c r="I23" s="10">
        <f t="shared" si="3"/>
        <v>6.0692189188666239</v>
      </c>
      <c r="J23" s="8">
        <f>J24+J25+J26</f>
        <v>13730954.209770001</v>
      </c>
      <c r="K23" s="8">
        <f>K24+K25+K26</f>
        <v>15464505.527540002</v>
      </c>
      <c r="L23" s="10">
        <f t="shared" si="4"/>
        <v>12.625133630818789</v>
      </c>
      <c r="M23" s="10">
        <f t="shared" si="5"/>
        <v>6.2257555605767987</v>
      </c>
    </row>
    <row r="24" spans="1:13" ht="14.25" x14ac:dyDescent="0.2">
      <c r="A24" s="11" t="s">
        <v>30</v>
      </c>
      <c r="B24" s="12">
        <v>723408.12600000005</v>
      </c>
      <c r="C24" s="12">
        <v>728287.03746000002</v>
      </c>
      <c r="D24" s="13">
        <f t="shared" si="0"/>
        <v>0.67443415198794343</v>
      </c>
      <c r="E24" s="13">
        <f t="shared" si="1"/>
        <v>3.926011513933239</v>
      </c>
      <c r="F24" s="12">
        <v>5586081.1512000002</v>
      </c>
      <c r="G24" s="12">
        <v>6118933.8204600001</v>
      </c>
      <c r="H24" s="13">
        <f t="shared" si="2"/>
        <v>9.5389353437075055</v>
      </c>
      <c r="I24" s="13">
        <f t="shared" si="3"/>
        <v>4.2369991227910271</v>
      </c>
      <c r="J24" s="12">
        <v>9082872.2808800004</v>
      </c>
      <c r="K24" s="12">
        <v>10674945.31794</v>
      </c>
      <c r="L24" s="13">
        <f t="shared" si="4"/>
        <v>17.528299284923456</v>
      </c>
      <c r="M24" s="13">
        <f t="shared" si="5"/>
        <v>4.2975574003102448</v>
      </c>
    </row>
    <row r="25" spans="1:13" ht="14.25" x14ac:dyDescent="0.2">
      <c r="A25" s="11" t="s">
        <v>31</v>
      </c>
      <c r="B25" s="12">
        <v>144666.56654</v>
      </c>
      <c r="C25" s="12">
        <v>156269.09538000001</v>
      </c>
      <c r="D25" s="13">
        <f t="shared" si="0"/>
        <v>8.0201867767366544</v>
      </c>
      <c r="E25" s="13">
        <f t="shared" si="1"/>
        <v>0.84240723255699557</v>
      </c>
      <c r="F25" s="12">
        <v>937116.33992000006</v>
      </c>
      <c r="G25" s="12">
        <v>1134014.19389</v>
      </c>
      <c r="H25" s="13">
        <f t="shared" si="2"/>
        <v>21.011036259042154</v>
      </c>
      <c r="I25" s="13">
        <f t="shared" si="3"/>
        <v>0.78523763873348995</v>
      </c>
      <c r="J25" s="12">
        <v>1509586.0006899999</v>
      </c>
      <c r="K25" s="12">
        <v>1928520.66111</v>
      </c>
      <c r="L25" s="13">
        <f t="shared" si="4"/>
        <v>27.751625957614468</v>
      </c>
      <c r="M25" s="13">
        <f t="shared" si="5"/>
        <v>0.77639069727842414</v>
      </c>
    </row>
    <row r="26" spans="1:13" ht="14.25" x14ac:dyDescent="0.2">
      <c r="A26" s="11" t="s">
        <v>32</v>
      </c>
      <c r="B26" s="12">
        <v>214045.72468000001</v>
      </c>
      <c r="C26" s="12">
        <v>156852.34036</v>
      </c>
      <c r="D26" s="13">
        <f t="shared" si="0"/>
        <v>-26.720171311762737</v>
      </c>
      <c r="E26" s="13">
        <f t="shared" si="1"/>
        <v>0.84555135896477818</v>
      </c>
      <c r="F26" s="12">
        <v>1830099.94784</v>
      </c>
      <c r="G26" s="12">
        <v>1512016.9597199999</v>
      </c>
      <c r="H26" s="13">
        <f t="shared" si="2"/>
        <v>-17.380634784205188</v>
      </c>
      <c r="I26" s="13">
        <f t="shared" si="3"/>
        <v>1.0469821573421074</v>
      </c>
      <c r="J26" s="12">
        <v>3138495.9282</v>
      </c>
      <c r="K26" s="12">
        <v>2861039.54849</v>
      </c>
      <c r="L26" s="13">
        <f t="shared" si="4"/>
        <v>-8.8404250334372012</v>
      </c>
      <c r="M26" s="13">
        <f t="shared" si="5"/>
        <v>1.1518074629881292</v>
      </c>
    </row>
    <row r="27" spans="1:13" ht="15.75" x14ac:dyDescent="0.25">
      <c r="A27" s="9" t="s">
        <v>6</v>
      </c>
      <c r="B27" s="8">
        <f>B28</f>
        <v>1911317.13179</v>
      </c>
      <c r="C27" s="8">
        <f>C28</f>
        <v>2945172.3684700001</v>
      </c>
      <c r="D27" s="10">
        <f t="shared" si="0"/>
        <v>54.091245219560548</v>
      </c>
      <c r="E27" s="10">
        <f t="shared" si="1"/>
        <v>15.876680531700821</v>
      </c>
      <c r="F27" s="8">
        <f>F28</f>
        <v>13888662.83226</v>
      </c>
      <c r="G27" s="8">
        <f>G28</f>
        <v>19690259.67365</v>
      </c>
      <c r="H27" s="10">
        <f t="shared" si="2"/>
        <v>41.772177145191378</v>
      </c>
      <c r="I27" s="10">
        <f t="shared" si="3"/>
        <v>13.634338172742453</v>
      </c>
      <c r="J27" s="8">
        <f>J28</f>
        <v>22027556.225930002</v>
      </c>
      <c r="K27" s="8">
        <f>K28</f>
        <v>31138472.912950002</v>
      </c>
      <c r="L27" s="10">
        <f t="shared" si="4"/>
        <v>41.361450147134235</v>
      </c>
      <c r="M27" s="10">
        <f t="shared" si="5"/>
        <v>12.535837019840789</v>
      </c>
    </row>
    <row r="28" spans="1:13" ht="14.25" x14ac:dyDescent="0.2">
      <c r="A28" s="11" t="s">
        <v>33</v>
      </c>
      <c r="B28" s="12">
        <v>1911317.13179</v>
      </c>
      <c r="C28" s="12">
        <v>2945172.3684700001</v>
      </c>
      <c r="D28" s="13">
        <f t="shared" si="0"/>
        <v>54.091245219560548</v>
      </c>
      <c r="E28" s="13">
        <f t="shared" si="1"/>
        <v>15.876680531700821</v>
      </c>
      <c r="F28" s="12">
        <v>13888662.83226</v>
      </c>
      <c r="G28" s="12">
        <v>19690259.67365</v>
      </c>
      <c r="H28" s="13">
        <f t="shared" si="2"/>
        <v>41.772177145191378</v>
      </c>
      <c r="I28" s="13">
        <f t="shared" si="3"/>
        <v>13.634338172742453</v>
      </c>
      <c r="J28" s="12">
        <v>22027556.225930002</v>
      </c>
      <c r="K28" s="12">
        <v>31138472.912950002</v>
      </c>
      <c r="L28" s="13">
        <f t="shared" si="4"/>
        <v>41.361450147134235</v>
      </c>
      <c r="M28" s="13">
        <f t="shared" si="5"/>
        <v>12.535837019840789</v>
      </c>
    </row>
    <row r="29" spans="1:13" ht="15.75" x14ac:dyDescent="0.25">
      <c r="A29" s="9" t="s">
        <v>7</v>
      </c>
      <c r="B29" s="8">
        <f>B30+B31+B32+B33+B34+B35+B36+B37+B38+B39+B40+B41</f>
        <v>9627044.7218400016</v>
      </c>
      <c r="C29" s="8">
        <f>C30+C31+C32+C33+C34+C35+C36+C37+C38+C39+C40+C41</f>
        <v>9640867.5655299984</v>
      </c>
      <c r="D29" s="10">
        <f t="shared" si="0"/>
        <v>0.14358345774210562</v>
      </c>
      <c r="E29" s="10">
        <f t="shared" si="1"/>
        <v>51.971482560754964</v>
      </c>
      <c r="F29" s="8">
        <f>F30+F31+F32+F33+F34+F35+F36+F37+F38+F39+F40+F41</f>
        <v>69490642.78215</v>
      </c>
      <c r="G29" s="8">
        <f>G30+G31+G32+G33+G34+G35+G36+G37+G38+G39+G40+G41</f>
        <v>79313645.599909976</v>
      </c>
      <c r="H29" s="10">
        <f t="shared" si="2"/>
        <v>14.135720184017641</v>
      </c>
      <c r="I29" s="10">
        <f t="shared" si="3"/>
        <v>54.920000230843115</v>
      </c>
      <c r="J29" s="8">
        <f>J30+J31+J32+J33+J34+J35+J36+J37+J38+J39+J40+J41</f>
        <v>116310191.57889001</v>
      </c>
      <c r="K29" s="8">
        <f>K30+K31+K32+K33+K34+K35+K36+K37+K38+K39+K40+K41</f>
        <v>140173376.55007002</v>
      </c>
      <c r="L29" s="10">
        <f t="shared" si="4"/>
        <v>20.516847790586144</v>
      </c>
      <c r="M29" s="10">
        <f t="shared" si="5"/>
        <v>56.431495785448838</v>
      </c>
    </row>
    <row r="30" spans="1:13" ht="14.25" x14ac:dyDescent="0.2">
      <c r="A30" s="11" t="s">
        <v>34</v>
      </c>
      <c r="B30" s="12">
        <v>1691656.0907999999</v>
      </c>
      <c r="C30" s="12">
        <v>1622280.56654</v>
      </c>
      <c r="D30" s="13">
        <f t="shared" si="0"/>
        <v>-4.1010418510769249</v>
      </c>
      <c r="E30" s="13">
        <f t="shared" si="1"/>
        <v>8.7453048804483089</v>
      </c>
      <c r="F30" s="12">
        <v>11116725.535870001</v>
      </c>
      <c r="G30" s="12">
        <v>12410895.17881</v>
      </c>
      <c r="H30" s="13">
        <f t="shared" si="2"/>
        <v>11.641644284228676</v>
      </c>
      <c r="I30" s="13">
        <f t="shared" si="3"/>
        <v>8.5938095636596064</v>
      </c>
      <c r="J30" s="12">
        <v>19455172.201340001</v>
      </c>
      <c r="K30" s="12">
        <v>21535693.05271</v>
      </c>
      <c r="L30" s="13">
        <f t="shared" si="4"/>
        <v>10.693921543530212</v>
      </c>
      <c r="M30" s="13">
        <f t="shared" si="5"/>
        <v>8.66991579750254</v>
      </c>
    </row>
    <row r="31" spans="1:13" ht="14.25" x14ac:dyDescent="0.2">
      <c r="A31" s="11" t="s">
        <v>35</v>
      </c>
      <c r="B31" s="12">
        <v>1981800.67988</v>
      </c>
      <c r="C31" s="12">
        <v>2051239.7450900001</v>
      </c>
      <c r="D31" s="13">
        <f t="shared" si="0"/>
        <v>3.5038369859780629</v>
      </c>
      <c r="E31" s="13">
        <f t="shared" si="1"/>
        <v>11.057715492434713</v>
      </c>
      <c r="F31" s="12">
        <v>16361460.381619999</v>
      </c>
      <c r="G31" s="12">
        <v>17309793.04806</v>
      </c>
      <c r="H31" s="13">
        <f t="shared" si="2"/>
        <v>5.7961370459652297</v>
      </c>
      <c r="I31" s="13">
        <f t="shared" si="3"/>
        <v>11.986006077576906</v>
      </c>
      <c r="J31" s="12">
        <v>28917341.60983</v>
      </c>
      <c r="K31" s="12">
        <v>30283077.13002</v>
      </c>
      <c r="L31" s="13">
        <f t="shared" si="4"/>
        <v>4.7228944438161635</v>
      </c>
      <c r="M31" s="13">
        <f t="shared" si="5"/>
        <v>12.191468747438773</v>
      </c>
    </row>
    <row r="32" spans="1:13" ht="14.25" x14ac:dyDescent="0.2">
      <c r="A32" s="11" t="s">
        <v>36</v>
      </c>
      <c r="B32" s="12">
        <v>76572.630040000004</v>
      </c>
      <c r="C32" s="12">
        <v>44158.22006</v>
      </c>
      <c r="D32" s="13">
        <f t="shared" si="0"/>
        <v>-42.331587622192643</v>
      </c>
      <c r="E32" s="13">
        <f t="shared" si="1"/>
        <v>0.23804581363275953</v>
      </c>
      <c r="F32" s="12">
        <v>810910.48366000003</v>
      </c>
      <c r="G32" s="12">
        <v>722375.44366999995</v>
      </c>
      <c r="H32" s="13">
        <f t="shared" si="2"/>
        <v>-10.917979453219303</v>
      </c>
      <c r="I32" s="13">
        <f t="shared" si="3"/>
        <v>0.50020219387263709</v>
      </c>
      <c r="J32" s="12">
        <v>1544008.8819200001</v>
      </c>
      <c r="K32" s="12">
        <v>1537833.7917899999</v>
      </c>
      <c r="L32" s="13">
        <f t="shared" si="4"/>
        <v>-0.3999387699325484</v>
      </c>
      <c r="M32" s="13">
        <f t="shared" si="5"/>
        <v>0.61910658982463407</v>
      </c>
    </row>
    <row r="33" spans="1:13" ht="14.25" x14ac:dyDescent="0.2">
      <c r="A33" s="11" t="s">
        <v>37</v>
      </c>
      <c r="B33" s="12">
        <v>1000088.1062</v>
      </c>
      <c r="C33" s="12">
        <v>1029750.33771</v>
      </c>
      <c r="D33" s="13">
        <f t="shared" si="0"/>
        <v>2.9659618313736877</v>
      </c>
      <c r="E33" s="13">
        <f t="shared" si="1"/>
        <v>5.5511240409083156</v>
      </c>
      <c r="F33" s="12">
        <v>7867682.8443200001</v>
      </c>
      <c r="G33" s="12">
        <v>8369140.6295699999</v>
      </c>
      <c r="H33" s="13">
        <f t="shared" si="2"/>
        <v>6.3736400560683819</v>
      </c>
      <c r="I33" s="13">
        <f t="shared" si="3"/>
        <v>5.7951340129606228</v>
      </c>
      <c r="J33" s="12">
        <v>13226773.62514</v>
      </c>
      <c r="K33" s="12">
        <v>14663171.15961</v>
      </c>
      <c r="L33" s="13">
        <f t="shared" si="4"/>
        <v>10.859772573258928</v>
      </c>
      <c r="M33" s="13">
        <f t="shared" si="5"/>
        <v>5.9031515246354624</v>
      </c>
    </row>
    <row r="34" spans="1:13" ht="14.25" x14ac:dyDescent="0.2">
      <c r="A34" s="11" t="s">
        <v>38</v>
      </c>
      <c r="B34" s="12">
        <v>696212.87263</v>
      </c>
      <c r="C34" s="12">
        <v>722872.27226</v>
      </c>
      <c r="D34" s="13">
        <f t="shared" si="0"/>
        <v>3.82920234285413</v>
      </c>
      <c r="E34" s="13">
        <f t="shared" si="1"/>
        <v>3.8968218820614609</v>
      </c>
      <c r="F34" s="12">
        <v>5197530.0984199997</v>
      </c>
      <c r="G34" s="12">
        <v>5688484.8672399996</v>
      </c>
      <c r="H34" s="13">
        <f t="shared" si="2"/>
        <v>9.4459244972769962</v>
      </c>
      <c r="I34" s="13">
        <f t="shared" si="3"/>
        <v>3.9389387268604255</v>
      </c>
      <c r="J34" s="12">
        <v>8715764.9211899992</v>
      </c>
      <c r="K34" s="12">
        <v>9902994.8625399992</v>
      </c>
      <c r="L34" s="13">
        <f t="shared" si="4"/>
        <v>13.621637940963449</v>
      </c>
      <c r="M34" s="13">
        <f t="shared" si="5"/>
        <v>3.9867828442381077</v>
      </c>
    </row>
    <row r="35" spans="1:13" ht="14.25" x14ac:dyDescent="0.2">
      <c r="A35" s="11" t="s">
        <v>39</v>
      </c>
      <c r="B35" s="12">
        <v>929070.19051999995</v>
      </c>
      <c r="C35" s="12">
        <v>981195.72641999996</v>
      </c>
      <c r="D35" s="13">
        <f t="shared" si="0"/>
        <v>5.6105056896535865</v>
      </c>
      <c r="E35" s="13">
        <f t="shared" si="1"/>
        <v>5.2893783923190902</v>
      </c>
      <c r="F35" s="12">
        <v>6612272.8437700002</v>
      </c>
      <c r="G35" s="12">
        <v>8796104.55112</v>
      </c>
      <c r="H35" s="13">
        <f t="shared" si="2"/>
        <v>33.026944878833582</v>
      </c>
      <c r="I35" s="13">
        <f t="shared" si="3"/>
        <v>6.0907812309484726</v>
      </c>
      <c r="J35" s="12">
        <v>10356511.022059999</v>
      </c>
      <c r="K35" s="12">
        <v>14542522.273019999</v>
      </c>
      <c r="L35" s="13">
        <f t="shared" si="4"/>
        <v>40.419126113452116</v>
      </c>
      <c r="M35" s="13">
        <f t="shared" si="5"/>
        <v>5.8545802673632883</v>
      </c>
    </row>
    <row r="36" spans="1:13" ht="14.25" x14ac:dyDescent="0.2">
      <c r="A36" s="11" t="s">
        <v>40</v>
      </c>
      <c r="B36" s="12">
        <v>1727116.3204699999</v>
      </c>
      <c r="C36" s="12">
        <v>1603788.5160999999</v>
      </c>
      <c r="D36" s="13">
        <f t="shared" si="0"/>
        <v>-7.1406773769840157</v>
      </c>
      <c r="E36" s="13">
        <f t="shared" si="1"/>
        <v>8.6456189060873232</v>
      </c>
      <c r="F36" s="12">
        <v>10880441.792579999</v>
      </c>
      <c r="G36" s="12">
        <v>13496180.515380001</v>
      </c>
      <c r="H36" s="13">
        <f t="shared" si="2"/>
        <v>24.040740005463977</v>
      </c>
      <c r="I36" s="13">
        <f t="shared" si="3"/>
        <v>9.345305355892144</v>
      </c>
      <c r="J36" s="12">
        <v>16505333.47938</v>
      </c>
      <c r="K36" s="12">
        <v>24883355.980980001</v>
      </c>
      <c r="L36" s="13">
        <f t="shared" si="4"/>
        <v>50.759486393089894</v>
      </c>
      <c r="M36" s="13">
        <f t="shared" si="5"/>
        <v>10.017629829063248</v>
      </c>
    </row>
    <row r="37" spans="1:13" ht="14.25" x14ac:dyDescent="0.2">
      <c r="A37" s="14" t="s">
        <v>41</v>
      </c>
      <c r="B37" s="12">
        <v>357614.99625000003</v>
      </c>
      <c r="C37" s="12">
        <v>418433.96039999998</v>
      </c>
      <c r="D37" s="13">
        <f t="shared" si="0"/>
        <v>17.006827115125475</v>
      </c>
      <c r="E37" s="13">
        <f t="shared" si="1"/>
        <v>2.2556718187385174</v>
      </c>
      <c r="F37" s="12">
        <v>2580363.3104500002</v>
      </c>
      <c r="G37" s="12">
        <v>3246829.68389</v>
      </c>
      <c r="H37" s="13">
        <f t="shared" si="2"/>
        <v>25.828392875566504</v>
      </c>
      <c r="I37" s="13">
        <f t="shared" si="3"/>
        <v>2.2482371808786139</v>
      </c>
      <c r="J37" s="12">
        <v>4269490.86271</v>
      </c>
      <c r="K37" s="12">
        <v>5277369.97413</v>
      </c>
      <c r="L37" s="13">
        <f t="shared" si="4"/>
        <v>23.606541009910085</v>
      </c>
      <c r="M37" s="13">
        <f t="shared" si="5"/>
        <v>2.1245823478254695</v>
      </c>
    </row>
    <row r="38" spans="1:13" ht="14.25" x14ac:dyDescent="0.2">
      <c r="A38" s="11" t="s">
        <v>42</v>
      </c>
      <c r="B38" s="12">
        <v>459415.87331</v>
      </c>
      <c r="C38" s="12">
        <v>371188.58857999998</v>
      </c>
      <c r="D38" s="13">
        <f t="shared" si="0"/>
        <v>-19.204230819092075</v>
      </c>
      <c r="E38" s="13">
        <f t="shared" si="1"/>
        <v>2.0009839495265589</v>
      </c>
      <c r="F38" s="12">
        <v>2935734.8498399998</v>
      </c>
      <c r="G38" s="12">
        <v>3068879.12836</v>
      </c>
      <c r="H38" s="13">
        <f t="shared" si="2"/>
        <v>4.5352964531949009</v>
      </c>
      <c r="I38" s="13">
        <f t="shared" si="3"/>
        <v>2.1250169647750012</v>
      </c>
      <c r="J38" s="12">
        <v>4750295.4680700004</v>
      </c>
      <c r="K38" s="12">
        <v>6925965.5867900001</v>
      </c>
      <c r="L38" s="13">
        <f t="shared" si="4"/>
        <v>45.80073246694176</v>
      </c>
      <c r="M38" s="13">
        <f t="shared" si="5"/>
        <v>2.7882798248888179</v>
      </c>
    </row>
    <row r="39" spans="1:13" ht="14.25" x14ac:dyDescent="0.2">
      <c r="A39" s="11" t="s">
        <v>43</v>
      </c>
      <c r="B39" s="12">
        <v>230940.86597000001</v>
      </c>
      <c r="C39" s="12">
        <v>325893.27529000002</v>
      </c>
      <c r="D39" s="13">
        <f>(C39-B39)/B39*100</f>
        <v>41.11546430779152</v>
      </c>
      <c r="E39" s="13">
        <f t="shared" si="1"/>
        <v>1.7568083534264842</v>
      </c>
      <c r="F39" s="12">
        <v>1572153.6749400001</v>
      </c>
      <c r="G39" s="12">
        <v>2303915.2445299998</v>
      </c>
      <c r="H39" s="13">
        <f t="shared" si="2"/>
        <v>46.545168023598379</v>
      </c>
      <c r="I39" s="13">
        <f t="shared" si="3"/>
        <v>1.5953247994639423</v>
      </c>
      <c r="J39" s="12">
        <v>2788771.2758900002</v>
      </c>
      <c r="K39" s="12">
        <v>3941950.45897</v>
      </c>
      <c r="L39" s="13">
        <f t="shared" si="4"/>
        <v>41.350798218902973</v>
      </c>
      <c r="M39" s="13">
        <f t="shared" si="5"/>
        <v>1.5869644164015293</v>
      </c>
    </row>
    <row r="40" spans="1:13" ht="14.25" x14ac:dyDescent="0.2">
      <c r="A40" s="11" t="s">
        <v>44</v>
      </c>
      <c r="B40" s="12">
        <v>466224.32444</v>
      </c>
      <c r="C40" s="12">
        <v>460490.38123</v>
      </c>
      <c r="D40" s="13">
        <f>(C40-B40)/B40*100</f>
        <v>-1.2298678789201438</v>
      </c>
      <c r="E40" s="13">
        <f t="shared" si="1"/>
        <v>2.4823873634628324</v>
      </c>
      <c r="F40" s="12">
        <v>3478271.6871500001</v>
      </c>
      <c r="G40" s="12">
        <v>3822816.2822699999</v>
      </c>
      <c r="H40" s="13">
        <f t="shared" si="2"/>
        <v>9.9056263026511893</v>
      </c>
      <c r="I40" s="13">
        <f t="shared" si="3"/>
        <v>2.6470737729520977</v>
      </c>
      <c r="J40" s="12">
        <v>5655708.6729600001</v>
      </c>
      <c r="K40" s="12">
        <v>6537435.4809400002</v>
      </c>
      <c r="L40" s="13">
        <f t="shared" si="4"/>
        <v>15.590032283585339</v>
      </c>
      <c r="M40" s="13">
        <f t="shared" si="5"/>
        <v>2.6318639949329596</v>
      </c>
    </row>
    <row r="41" spans="1:13" ht="14.25" x14ac:dyDescent="0.2">
      <c r="A41" s="11" t="s">
        <v>45</v>
      </c>
      <c r="B41" s="12">
        <v>10331.77133</v>
      </c>
      <c r="C41" s="12">
        <v>9575.9758500000007</v>
      </c>
      <c r="D41" s="13">
        <f t="shared" si="0"/>
        <v>-7.3152555922857312</v>
      </c>
      <c r="E41" s="13">
        <f t="shared" si="1"/>
        <v>5.162166770860796E-2</v>
      </c>
      <c r="F41" s="12">
        <v>77095.27953</v>
      </c>
      <c r="G41" s="12">
        <v>78231.027010000005</v>
      </c>
      <c r="H41" s="13">
        <f t="shared" si="2"/>
        <v>1.4731738271446999</v>
      </c>
      <c r="I41" s="13">
        <f t="shared" si="3"/>
        <v>5.4170351002667455E-2</v>
      </c>
      <c r="J41" s="12">
        <v>125019.55839999999</v>
      </c>
      <c r="K41" s="12">
        <v>142006.79857000001</v>
      </c>
      <c r="L41" s="13">
        <f t="shared" si="4"/>
        <v>13.587666111928948</v>
      </c>
      <c r="M41" s="13">
        <f t="shared" si="5"/>
        <v>5.7169601333999079E-2</v>
      </c>
    </row>
    <row r="42" spans="1:13" ht="15.75" x14ac:dyDescent="0.25">
      <c r="A42" s="9" t="s">
        <v>8</v>
      </c>
      <c r="B42" s="8">
        <f>B43</f>
        <v>476806.03814999998</v>
      </c>
      <c r="C42" s="8">
        <f>C43</f>
        <v>491722.84674000001</v>
      </c>
      <c r="D42" s="10">
        <f t="shared" si="0"/>
        <v>3.1284856726808696</v>
      </c>
      <c r="E42" s="10">
        <f t="shared" si="1"/>
        <v>2.6507536982920685</v>
      </c>
      <c r="F42" s="8">
        <f>F43</f>
        <v>3292448.9662799998</v>
      </c>
      <c r="G42" s="8">
        <f>G43</f>
        <v>3849694.2250000001</v>
      </c>
      <c r="H42" s="10">
        <f t="shared" si="2"/>
        <v>16.924947491277546</v>
      </c>
      <c r="I42" s="10">
        <f t="shared" si="3"/>
        <v>2.6656851557699093</v>
      </c>
      <c r="J42" s="8">
        <f>J43</f>
        <v>5340766.13595</v>
      </c>
      <c r="K42" s="8">
        <f>K43</f>
        <v>6484946.0872600004</v>
      </c>
      <c r="L42" s="10">
        <f t="shared" si="4"/>
        <v>21.423517191817218</v>
      </c>
      <c r="M42" s="10">
        <f t="shared" si="5"/>
        <v>2.6107326283986332</v>
      </c>
    </row>
    <row r="43" spans="1:13" ht="14.25" x14ac:dyDescent="0.2">
      <c r="A43" s="11" t="s">
        <v>46</v>
      </c>
      <c r="B43" s="12">
        <v>476806.03814999998</v>
      </c>
      <c r="C43" s="12">
        <v>491722.84674000001</v>
      </c>
      <c r="D43" s="13">
        <f t="shared" si="0"/>
        <v>3.1284856726808696</v>
      </c>
      <c r="E43" s="13">
        <f t="shared" si="1"/>
        <v>2.6507536982920685</v>
      </c>
      <c r="F43" s="12">
        <v>3292448.9662799998</v>
      </c>
      <c r="G43" s="12">
        <v>3849694.2250000001</v>
      </c>
      <c r="H43" s="13">
        <f t="shared" si="2"/>
        <v>16.924947491277546</v>
      </c>
      <c r="I43" s="13">
        <f t="shared" si="3"/>
        <v>2.6656851557699093</v>
      </c>
      <c r="J43" s="12">
        <v>5340766.13595</v>
      </c>
      <c r="K43" s="12">
        <v>6484946.0872600004</v>
      </c>
      <c r="L43" s="13">
        <f t="shared" si="4"/>
        <v>21.423517191817218</v>
      </c>
      <c r="M43" s="13">
        <f t="shared" si="5"/>
        <v>2.6107326283986332</v>
      </c>
    </row>
    <row r="44" spans="1:13" ht="15.75" x14ac:dyDescent="0.25">
      <c r="A44" s="9" t="s">
        <v>9</v>
      </c>
      <c r="B44" s="8">
        <f>B8+B22+B42</f>
        <v>15115508.813580003</v>
      </c>
      <c r="C44" s="8">
        <f>C8+C22+C42</f>
        <v>16458285.626289997</v>
      </c>
      <c r="D44" s="10">
        <f t="shared" si="0"/>
        <v>8.883437727902507</v>
      </c>
      <c r="E44" s="10">
        <f t="shared" si="1"/>
        <v>88.7224618108974</v>
      </c>
      <c r="F44" s="15">
        <f>F8+F22+F42</f>
        <v>110633584.39211001</v>
      </c>
      <c r="G44" s="15">
        <f>G8+G22+G42</f>
        <v>130409477.41783996</v>
      </c>
      <c r="H44" s="16">
        <f t="shared" si="2"/>
        <v>17.875126377212723</v>
      </c>
      <c r="I44" s="16">
        <f t="shared" si="3"/>
        <v>90.30083632796763</v>
      </c>
      <c r="J44" s="15">
        <f>J8+J22+J42</f>
        <v>184144162.66002002</v>
      </c>
      <c r="K44" s="15">
        <f>K8+K22+K42</f>
        <v>226151741.37370002</v>
      </c>
      <c r="L44" s="16">
        <f t="shared" si="4"/>
        <v>22.812332526248667</v>
      </c>
      <c r="M44" s="16">
        <f t="shared" si="5"/>
        <v>91.044971265590107</v>
      </c>
    </row>
    <row r="45" spans="1:13" ht="45" x14ac:dyDescent="0.2">
      <c r="A45" s="19" t="s">
        <v>47</v>
      </c>
      <c r="B45" s="20">
        <f>B46-B44</f>
        <v>1242189.3984199967</v>
      </c>
      <c r="C45" s="20">
        <f>C46-C44</f>
        <v>2092017.5217100009</v>
      </c>
      <c r="D45" s="21">
        <f t="shared" si="0"/>
        <v>68.413731784456004</v>
      </c>
      <c r="E45" s="21">
        <f t="shared" ref="E45:E46" si="6">C45/C$46*100</f>
        <v>11.277538189102597</v>
      </c>
      <c r="F45" s="20">
        <f>F46-F44</f>
        <v>10601919.502890006</v>
      </c>
      <c r="G45" s="20">
        <f>G46-G44</f>
        <v>14007210.977160022</v>
      </c>
      <c r="H45" s="22">
        <f t="shared" si="2"/>
        <v>32.119574887752719</v>
      </c>
      <c r="I45" s="21">
        <f t="shared" ref="I45:I46" si="7">G45/G$46*100</f>
        <v>9.6991636720323662</v>
      </c>
      <c r="J45" s="20">
        <f>J46-J44</f>
        <v>16779675.584979951</v>
      </c>
      <c r="K45" s="20">
        <f>K46-K44</f>
        <v>22243901.164299965</v>
      </c>
      <c r="L45" s="22">
        <f t="shared" si="4"/>
        <v>32.564548412433105</v>
      </c>
      <c r="M45" s="21">
        <f t="shared" ref="M45:M46" si="8">K45/K$46*100</f>
        <v>8.9550287344098862</v>
      </c>
    </row>
    <row r="46" spans="1:13" ht="20.25" x14ac:dyDescent="0.2">
      <c r="A46" s="23" t="s">
        <v>48</v>
      </c>
      <c r="B46" s="24">
        <v>16357698.211999999</v>
      </c>
      <c r="C46" s="24">
        <v>18550303.147999998</v>
      </c>
      <c r="D46" s="25">
        <f t="shared" si="0"/>
        <v>13.404116566911014</v>
      </c>
      <c r="E46" s="26">
        <f t="shared" si="6"/>
        <v>100</v>
      </c>
      <c r="F46" s="24">
        <v>121235503.89500001</v>
      </c>
      <c r="G46" s="24">
        <v>144416688.39499998</v>
      </c>
      <c r="H46" s="25">
        <f t="shared" si="2"/>
        <v>19.120788675961453</v>
      </c>
      <c r="I46" s="26">
        <f t="shared" si="7"/>
        <v>100</v>
      </c>
      <c r="J46" s="24">
        <v>200923838.24499997</v>
      </c>
      <c r="K46" s="24">
        <v>248395642.53799999</v>
      </c>
      <c r="L46" s="25">
        <f t="shared" si="4"/>
        <v>23.626765598173794</v>
      </c>
      <c r="M46" s="26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2022-08-03T18:31:24Z</dcterms:modified>
</cp:coreProperties>
</file>