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hmetk\Desktop\HAZIRLIK ARALIK 2021\"/>
    </mc:Choice>
  </mc:AlternateContent>
  <xr:revisionPtr revIDLastSave="0" documentId="8_{D7DD3B56-156A-471D-852C-DC05F4BFDBA4}" xr6:coauthVersionLast="47" xr6:coauthVersionMax="47" xr10:uidLastSave="{00000000-0000-0000-0000-000000000000}"/>
  <bookViews>
    <workbookView xWindow="-28920" yWindow="-30" windowWidth="29040" windowHeight="15840" xr2:uid="{7A1A5C05-7FBC-4B6E-8C99-C776A4C287E7}"/>
  </bookViews>
  <sheets>
    <sheet name="SEKTOR_U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46" i="1" l="1"/>
  <c r="L46" i="1"/>
  <c r="I46" i="1"/>
  <c r="H46" i="1"/>
  <c r="E46" i="1"/>
  <c r="D46" i="1"/>
  <c r="M43" i="1"/>
  <c r="L43" i="1"/>
  <c r="I43" i="1"/>
  <c r="H43" i="1"/>
  <c r="E43" i="1"/>
  <c r="D43" i="1"/>
  <c r="M42" i="1"/>
  <c r="K42" i="1"/>
  <c r="L42" i="1" s="1"/>
  <c r="J42" i="1"/>
  <c r="G42" i="1"/>
  <c r="I42" i="1" s="1"/>
  <c r="F42" i="1"/>
  <c r="C42" i="1"/>
  <c r="E42" i="1" s="1"/>
  <c r="B42" i="1"/>
  <c r="M41" i="1"/>
  <c r="L41" i="1"/>
  <c r="I41" i="1"/>
  <c r="H41" i="1"/>
  <c r="E41" i="1"/>
  <c r="D41" i="1"/>
  <c r="M40" i="1"/>
  <c r="L40" i="1"/>
  <c r="I40" i="1"/>
  <c r="H40" i="1"/>
  <c r="E40" i="1"/>
  <c r="D40" i="1"/>
  <c r="M39" i="1"/>
  <c r="L39" i="1"/>
  <c r="I39" i="1"/>
  <c r="H39" i="1"/>
  <c r="E39" i="1"/>
  <c r="D39" i="1"/>
  <c r="M38" i="1"/>
  <c r="L38" i="1"/>
  <c r="I38" i="1"/>
  <c r="H38" i="1"/>
  <c r="E38" i="1"/>
  <c r="D38" i="1"/>
  <c r="M37" i="1"/>
  <c r="L37" i="1"/>
  <c r="I37" i="1"/>
  <c r="H37" i="1"/>
  <c r="E37" i="1"/>
  <c r="D37" i="1"/>
  <c r="M36" i="1"/>
  <c r="L36" i="1"/>
  <c r="I36" i="1"/>
  <c r="H36" i="1"/>
  <c r="E36" i="1"/>
  <c r="D36" i="1"/>
  <c r="M35" i="1"/>
  <c r="L35" i="1"/>
  <c r="I35" i="1"/>
  <c r="H35" i="1"/>
  <c r="E35" i="1"/>
  <c r="D35" i="1"/>
  <c r="M34" i="1"/>
  <c r="L34" i="1"/>
  <c r="I34" i="1"/>
  <c r="H34" i="1"/>
  <c r="E34" i="1"/>
  <c r="D34" i="1"/>
  <c r="M33" i="1"/>
  <c r="L33" i="1"/>
  <c r="I33" i="1"/>
  <c r="H33" i="1"/>
  <c r="E33" i="1"/>
  <c r="D33" i="1"/>
  <c r="M32" i="1"/>
  <c r="L32" i="1"/>
  <c r="I32" i="1"/>
  <c r="H32" i="1"/>
  <c r="E32" i="1"/>
  <c r="D32" i="1"/>
  <c r="M31" i="1"/>
  <c r="L31" i="1"/>
  <c r="I31" i="1"/>
  <c r="H31" i="1"/>
  <c r="E31" i="1"/>
  <c r="D31" i="1"/>
  <c r="M30" i="1"/>
  <c r="L30" i="1"/>
  <c r="I30" i="1"/>
  <c r="H30" i="1"/>
  <c r="E30" i="1"/>
  <c r="D30" i="1"/>
  <c r="M29" i="1"/>
  <c r="L29" i="1"/>
  <c r="K29" i="1"/>
  <c r="J29" i="1"/>
  <c r="G29" i="1"/>
  <c r="I29" i="1" s="1"/>
  <c r="F29" i="1"/>
  <c r="C29" i="1"/>
  <c r="E29" i="1" s="1"/>
  <c r="B29" i="1"/>
  <c r="B22" i="1" s="1"/>
  <c r="M28" i="1"/>
  <c r="L28" i="1"/>
  <c r="I28" i="1"/>
  <c r="H28" i="1"/>
  <c r="E28" i="1"/>
  <c r="D28" i="1"/>
  <c r="M27" i="1"/>
  <c r="L27" i="1"/>
  <c r="K27" i="1"/>
  <c r="J27" i="1"/>
  <c r="J22" i="1" s="1"/>
  <c r="L22" i="1" s="1"/>
  <c r="I27" i="1"/>
  <c r="H27" i="1"/>
  <c r="G27" i="1"/>
  <c r="F27" i="1"/>
  <c r="E27" i="1"/>
  <c r="D27" i="1"/>
  <c r="C27" i="1"/>
  <c r="B27" i="1"/>
  <c r="M26" i="1"/>
  <c r="L26" i="1"/>
  <c r="I26" i="1"/>
  <c r="H26" i="1"/>
  <c r="E26" i="1"/>
  <c r="D26" i="1"/>
  <c r="M25" i="1"/>
  <c r="L25" i="1"/>
  <c r="I25" i="1"/>
  <c r="H25" i="1"/>
  <c r="E25" i="1"/>
  <c r="D25" i="1"/>
  <c r="M24" i="1"/>
  <c r="L24" i="1"/>
  <c r="I24" i="1"/>
  <c r="H24" i="1"/>
  <c r="E24" i="1"/>
  <c r="D24" i="1"/>
  <c r="M23" i="1"/>
  <c r="L23" i="1"/>
  <c r="K23" i="1"/>
  <c r="J23" i="1"/>
  <c r="G23" i="1"/>
  <c r="I23" i="1" s="1"/>
  <c r="F23" i="1"/>
  <c r="C23" i="1"/>
  <c r="E23" i="1" s="1"/>
  <c r="B23" i="1"/>
  <c r="M22" i="1"/>
  <c r="K22" i="1"/>
  <c r="G22" i="1"/>
  <c r="I22" i="1" s="1"/>
  <c r="F22" i="1"/>
  <c r="C22" i="1"/>
  <c r="E22" i="1" s="1"/>
  <c r="M21" i="1"/>
  <c r="L21" i="1"/>
  <c r="I21" i="1"/>
  <c r="H21" i="1"/>
  <c r="E21" i="1"/>
  <c r="D21" i="1"/>
  <c r="M20" i="1"/>
  <c r="L20" i="1"/>
  <c r="K20" i="1"/>
  <c r="J20" i="1"/>
  <c r="I20" i="1"/>
  <c r="H20" i="1"/>
  <c r="G20" i="1"/>
  <c r="F20" i="1"/>
  <c r="E20" i="1"/>
  <c r="D20" i="1"/>
  <c r="C20" i="1"/>
  <c r="B20" i="1"/>
  <c r="M19" i="1"/>
  <c r="L19" i="1"/>
  <c r="I19" i="1"/>
  <c r="H19" i="1"/>
  <c r="E19" i="1"/>
  <c r="D19" i="1"/>
  <c r="M18" i="1"/>
  <c r="L18" i="1"/>
  <c r="K18" i="1"/>
  <c r="J18" i="1"/>
  <c r="G18" i="1"/>
  <c r="I18" i="1" s="1"/>
  <c r="F18" i="1"/>
  <c r="C18" i="1"/>
  <c r="E18" i="1" s="1"/>
  <c r="B18" i="1"/>
  <c r="M17" i="1"/>
  <c r="L17" i="1"/>
  <c r="I17" i="1"/>
  <c r="H17" i="1"/>
  <c r="E17" i="1"/>
  <c r="D17" i="1"/>
  <c r="M16" i="1"/>
  <c r="L16" i="1"/>
  <c r="I16" i="1"/>
  <c r="H16" i="1"/>
  <c r="E16" i="1"/>
  <c r="D16" i="1"/>
  <c r="M15" i="1"/>
  <c r="L15" i="1"/>
  <c r="I15" i="1"/>
  <c r="H15" i="1"/>
  <c r="E15" i="1"/>
  <c r="D15" i="1"/>
  <c r="M14" i="1"/>
  <c r="L14" i="1"/>
  <c r="I14" i="1"/>
  <c r="H14" i="1"/>
  <c r="E14" i="1"/>
  <c r="D14" i="1"/>
  <c r="M13" i="1"/>
  <c r="L13" i="1"/>
  <c r="I13" i="1"/>
  <c r="H13" i="1"/>
  <c r="E13" i="1"/>
  <c r="D13" i="1"/>
  <c r="M12" i="1"/>
  <c r="L12" i="1"/>
  <c r="I12" i="1"/>
  <c r="H12" i="1"/>
  <c r="E12" i="1"/>
  <c r="D12" i="1"/>
  <c r="M11" i="1"/>
  <c r="L11" i="1"/>
  <c r="I11" i="1"/>
  <c r="H11" i="1"/>
  <c r="E11" i="1"/>
  <c r="D11" i="1"/>
  <c r="M10" i="1"/>
  <c r="L10" i="1"/>
  <c r="I10" i="1"/>
  <c r="H10" i="1"/>
  <c r="E10" i="1"/>
  <c r="D10" i="1"/>
  <c r="M9" i="1"/>
  <c r="L9" i="1"/>
  <c r="K9" i="1"/>
  <c r="J9" i="1"/>
  <c r="G9" i="1"/>
  <c r="I9" i="1" s="1"/>
  <c r="F9" i="1"/>
  <c r="C9" i="1"/>
  <c r="E9" i="1" s="1"/>
  <c r="B9" i="1"/>
  <c r="M8" i="1"/>
  <c r="L8" i="1"/>
  <c r="K8" i="1"/>
  <c r="K44" i="1" s="1"/>
  <c r="J8" i="1"/>
  <c r="J44" i="1" s="1"/>
  <c r="J45" i="1" s="1"/>
  <c r="G8" i="1"/>
  <c r="G44" i="1" s="1"/>
  <c r="F8" i="1"/>
  <c r="F44" i="1" s="1"/>
  <c r="F45" i="1" s="1"/>
  <c r="C8" i="1"/>
  <c r="C44" i="1" s="1"/>
  <c r="B8" i="1"/>
  <c r="B44" i="1" s="1"/>
  <c r="B45" i="1" s="1"/>
  <c r="M44" i="1" l="1"/>
  <c r="L44" i="1"/>
  <c r="K45" i="1"/>
  <c r="E44" i="1"/>
  <c r="D44" i="1"/>
  <c r="C45" i="1"/>
  <c r="G45" i="1"/>
  <c r="I44" i="1"/>
  <c r="H44" i="1"/>
  <c r="D8" i="1"/>
  <c r="D9" i="1"/>
  <c r="D18" i="1"/>
  <c r="D22" i="1"/>
  <c r="D23" i="1"/>
  <c r="D29" i="1"/>
  <c r="D42" i="1"/>
  <c r="E8" i="1"/>
  <c r="H8" i="1"/>
  <c r="H9" i="1"/>
  <c r="H18" i="1"/>
  <c r="H22" i="1"/>
  <c r="H23" i="1"/>
  <c r="H29" i="1"/>
  <c r="H42" i="1"/>
  <c r="I8" i="1"/>
  <c r="M45" i="1" l="1"/>
  <c r="L45" i="1"/>
  <c r="I45" i="1"/>
  <c r="H45" i="1"/>
  <c r="E45" i="1"/>
  <c r="D45" i="1"/>
</calcChain>
</file>

<file path=xl/sharedStrings.xml><?xml version="1.0" encoding="utf-8"?>
<sst xmlns="http://schemas.openxmlformats.org/spreadsheetml/2006/main" count="53" uniqueCount="49">
  <si>
    <t>1 - 31 ARALıK İHRACAT RAKAMLARI</t>
  </si>
  <si>
    <t xml:space="preserve">SEKTÖREL BAZDA İHRACAT RAKAMLARI -1.000 $ </t>
  </si>
  <si>
    <t>1 - 31 ARALıK</t>
  </si>
  <si>
    <t>1 OCAK  -  31 ARALıK</t>
  </si>
  <si>
    <t>SON 12 AYLIK</t>
  </si>
  <si>
    <t>SEKTÖRLER</t>
  </si>
  <si>
    <t>Değişim    ('21/'20)</t>
  </si>
  <si>
    <t xml:space="preserve"> Pay(20)  (%)</t>
  </si>
  <si>
    <t>2019 - 2020</t>
  </si>
  <si>
    <t>2020 - 2021</t>
  </si>
  <si>
    <t>I. TARIM</t>
  </si>
  <si>
    <t xml:space="preserve">   A. BİTKİSEL ÜRÜNLER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</si>
  <si>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</si>
  <si>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</si>
  <si>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</si>
  <si>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</si>
  <si>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</si>
  <si>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</si>
  <si>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</si>
  <si>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</si>
  <si>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  B. HAYVANSAL ÜRÜNLER</t>
  </si>
  <si>
    <t xml:space="preserve"> Su Ürünleri ve Hayvansal Mamuller</t>
  </si>
  <si>
    <t xml:space="preserve">   C. AĞAÇ VE ORMAN ÜRÜNLERİ</t>
  </si>
  <si>
    <t xml:space="preserve"> Mobilya, Kağıt ve Orman Ürünleri</t>
  </si>
  <si>
    <t>II. SANAYİ</t>
  </si>
  <si>
    <t xml:space="preserve">   A. TARIMA DAYALI İŞLENMİŞ ÜRÜNLER</t>
  </si>
  <si>
    <t xml:space="preserve"> Tekstil ve Hammaddeleri</t>
  </si>
  <si>
    <t xml:space="preserve"> Deri ve Deri Mamulleri </t>
  </si>
  <si>
    <t xml:space="preserve"> Halı </t>
  </si>
  <si>
    <t xml:space="preserve">   B. KİMYEVİ MADDELER VE MAM.</t>
  </si>
  <si>
    <t xml:space="preserve"> Kimyevi Maddeler ve Mamulleri  </t>
  </si>
  <si>
    <t xml:space="preserve">   C. SANAYİ MAMULLERİ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</si>
  <si>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</si>
  <si>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</si>
  <si>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</si>
  <si>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</si>
  <si>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</si>
  <si>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</si>
  <si>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</si>
  <si>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</si>
  <si>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</si>
  <si>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</si>
  <si>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</si>
  <si>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Diğer Sanayi Ürünleri</t>
  </si>
  <si>
    <t>III. MADENCİLİK</t>
  </si>
  <si>
    <t xml:space="preserve"> Madencilik Ürünleri</t>
  </si>
  <si>
    <t>T O P L A M (TİM*)</t>
  </si>
  <si>
    <t>İhracatçı Birlikleri Kaydından Muaf İhracat ile Antrepo ve Serbest Bölgeler Farkı</t>
  </si>
  <si>
    <t>GENEL İHRACAT TOPLAMI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</si>
</sst>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name val="Arial"/>
      <family val="2"/>
      <charset val="162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  <font>
      <sz val="11"/>
      <color rgb="FF1F497D"/>
      <name val="Calibri"/>
      <family val="2"/>
      <charset val="162"/>
    </font>
    <font>
      <b/>
      <sz val="11"/>
      <color rgb="FF00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3" fillId="0" borderId="0" xfId="1" applyFont="1"/>
    <xf numFmtId="0" fontId="4" fillId="0" borderId="0" xfId="1" applyFont="1" applyAlignment="1">
      <alignment horizontal="center"/>
    </xf>
    <xf numFmtId="0" fontId="4" fillId="0" borderId="0" xfId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wrapText="1"/>
    </xf>
    <xf numFmtId="0" fontId="7" fillId="0" borderId="4" xfId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 wrapText="1"/>
    </xf>
    <xf numFmtId="0" fontId="9" fillId="0" borderId="4" xfId="1" applyFont="1" applyBorder="1"/>
    <xf numFmtId="3" fontId="7" fillId="0" borderId="4" xfId="1" applyNumberFormat="1" applyFont="1" applyBorder="1" applyAlignment="1">
      <alignment horizontal="center"/>
    </xf>
    <xf numFmtId="164" fontId="7" fillId="0" borderId="4" xfId="1" applyNumberFormat="1" applyFont="1" applyBorder="1" applyAlignment="1">
      <alignment horizontal="center"/>
    </xf>
    <xf numFmtId="0" fontId="7" fillId="0" borderId="4" xfId="1" applyFont="1" applyBorder="1"/>
    <xf numFmtId="0" fontId="3" fillId="0" borderId="4" xfId="1" applyFont="1" applyBorder="1"/>
    <xf numFmtId="3" fontId="10" fillId="0" borderId="4" xfId="1" applyNumberFormat="1" applyFont="1" applyBorder="1" applyAlignment="1">
      <alignment horizontal="center"/>
    </xf>
    <xf numFmtId="164" fontId="10" fillId="0" borderId="4" xfId="1" applyNumberFormat="1" applyFont="1" applyBorder="1" applyAlignment="1">
      <alignment horizontal="center"/>
    </xf>
    <xf numFmtId="0" fontId="3" fillId="0" borderId="4" xfId="0" applyFont="1" applyBorder="1"/>
    <xf numFmtId="3" fontId="11" fillId="0" borderId="4" xfId="1" applyNumberFormat="1" applyFont="1" applyBorder="1" applyAlignment="1">
      <alignment horizontal="center"/>
    </xf>
    <xf numFmtId="164" fontId="11" fillId="0" borderId="4" xfId="1" applyNumberFormat="1" applyFont="1" applyBorder="1" applyAlignment="1">
      <alignment horizontal="center"/>
    </xf>
    <xf numFmtId="0" fontId="12" fillId="0" borderId="4" xfId="1" applyFont="1" applyBorder="1" applyAlignment="1">
      <alignment vertical="center" wrapText="1"/>
    </xf>
    <xf numFmtId="3" fontId="12" fillId="0" borderId="4" xfId="1" applyNumberFormat="1" applyFont="1" applyBorder="1" applyAlignment="1">
      <alignment horizontal="center" vertical="center"/>
    </xf>
    <xf numFmtId="164" fontId="12" fillId="0" borderId="4" xfId="1" applyNumberFormat="1" applyFont="1" applyBorder="1" applyAlignment="1">
      <alignment horizontal="center" vertical="center"/>
    </xf>
    <xf numFmtId="164" fontId="13" fillId="0" borderId="4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4" fillId="2" borderId="4" xfId="1" applyNumberFormat="1" applyFont="1" applyFill="1" applyBorder="1" applyAlignment="1">
      <alignment horizontal="center" vertical="center"/>
    </xf>
    <xf numFmtId="164" fontId="15" fillId="0" borderId="4" xfId="2" applyNumberFormat="1" applyFont="1" applyBorder="1" applyAlignment="1">
      <alignment horizontal="center" vertical="center"/>
    </xf>
    <xf numFmtId="164" fontId="14" fillId="0" borderId="4" xfId="1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</cellXfs>
  <cellStyles count="3">
    <cellStyle name="Normal" xfId="0" builtinId="0"/>
    <cellStyle name="Normal 2" xfId="2" xr:uid="{5510D06F-F34A-43BA-A159-A6A3AD170632}"/>
    <cellStyle name="Normal_MAYIS_2009_İHRACAT_RAKAMLARI" xfId="1" xr:uid="{F0157F7C-384B-4624-B4F6-6B78808E7EEE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2066925</xdr:colOff>
      <xdr:row>2</xdr:row>
      <xdr:rowOff>76200</xdr:rowOff>
    </xdr:to>
    <xdr:pic>
      <xdr:nvPicPr>
        <xdr:cNvPr id="2" name="Picture 198" descr="tim_logo">
          <a:extLst>
            <a:ext uri="{FF2B5EF4-FFF2-40B4-BE49-F238E27FC236}">
              <a16:creationId xmlns:a16="http://schemas.microsoft.com/office/drawing/2014/main" id="{1EB03AD8-6F4C-4813-AAD4-5AC04A07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6692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1F4B-A361-4195-8418-54290E844AFA}">
  <sheetPr>
    <pageSetUpPr fitToPage="1"/>
  </sheetPr>
  <dimension ref="A1:M48"/>
  <sheetViews>
    <sheetView showGridLines="0" tabSelected="1" zoomScale="80" zoomScaleNormal="80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B1" sqref="B1:J1"/>
    </sheetView>
  </sheetViews>
  <sheetFormatPr defaultColWidth="9.140625" defaultRowHeight="12.75" x14ac:dyDescent="0.2"/>
  <cols>
    <col min="1" max="1" width="52.28515625" style="1" customWidth="1"/>
    <col min="2" max="2" width="17.85546875" style="1" customWidth="1"/>
    <col min="3" max="3" width="17" style="1" bestFit="1" customWidth="1"/>
    <col min="4" max="4" width="10.5703125" style="1" bestFit="1" customWidth="1"/>
    <col min="5" max="5" width="13.5703125" style="1" bestFit="1" customWidth="1"/>
    <col min="6" max="7" width="18.85546875" style="1" bestFit="1" customWidth="1"/>
    <col min="8" max="8" width="10.28515625" style="1" bestFit="1" customWidth="1"/>
    <col min="9" max="9" width="13.5703125" style="1" bestFit="1" customWidth="1"/>
    <col min="10" max="11" width="18.7109375" style="1" bestFit="1" customWidth="1"/>
    <col min="12" max="13" width="9.42578125" style="1" bestFit="1" customWidth="1"/>
    <col min="14" max="16384" width="9.140625" style="1"/>
  </cols>
  <sheetData>
    <row r="1" spans="1:13" ht="26.25" x14ac:dyDescent="0.4">
      <c r="B1" s="2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5" spans="1:13" ht="26.25" x14ac:dyDescent="0.2">
      <c r="A5" s="4" t="s">
        <v>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</row>
    <row r="6" spans="1:13" ht="18" x14ac:dyDescent="0.2">
      <c r="A6" s="7"/>
      <c r="B6" s="8" t="s">
        <v>2</v>
      </c>
      <c r="C6" s="8"/>
      <c r="D6" s="8"/>
      <c r="E6" s="8"/>
      <c r="F6" s="8" t="s">
        <v>3</v>
      </c>
      <c r="G6" s="8"/>
      <c r="H6" s="8"/>
      <c r="I6" s="8"/>
      <c r="J6" s="8" t="s">
        <v>4</v>
      </c>
      <c r="K6" s="8"/>
      <c r="L6" s="8"/>
      <c r="M6" s="8"/>
    </row>
    <row r="7" spans="1:13" ht="30" x14ac:dyDescent="0.25">
      <c r="A7" s="9" t="s">
        <v>5</v>
      </c>
      <c r="B7" s="10">
        <v>2020</v>
      </c>
      <c r="C7" s="11">
        <v>2021</v>
      </c>
      <c r="D7" s="12" t="s">
        <v>6</v>
      </c>
      <c r="E7" s="12" t="s">
        <v>7</v>
      </c>
      <c r="F7" s="10">
        <v>2020</v>
      </c>
      <c r="G7" s="11">
        <v>2021</v>
      </c>
      <c r="H7" s="12" t="s">
        <v>6</v>
      </c>
      <c r="I7" s="12" t="s">
        <v>7</v>
      </c>
      <c r="J7" s="10" t="s">
        <v>8</v>
      </c>
      <c r="K7" s="10" t="s">
        <v>9</v>
      </c>
      <c r="L7" s="12" t="s">
        <v>6</v>
      </c>
      <c r="M7" s="12" t="s">
        <v>7</v>
      </c>
    </row>
    <row r="8" spans="1:13" ht="16.5" x14ac:dyDescent="0.25">
      <c r="A8" s="13" t="s">
        <v>10</v>
      </c>
      <c r="B8" s="14">
        <f>B9+B18+B20</f>
        <v>2593523.1678200001</v>
      </c>
      <c r="C8" s="14">
        <f>C9+C18+C20</f>
        <v>3221017.7512100004</v>
      </c>
      <c r="D8" s="15">
        <f t="shared" ref="D8:D46" si="0">(C8-B8)/B8*100</f>
        <v>24.194678157336234</v>
      </c>
      <c r="E8" s="15">
        <f t="shared" ref="E8:E46" si="1">C8/C$46*100</f>
        <v>14.460796329096306</v>
      </c>
      <c r="F8" s="14">
        <f>F9+F18+F20</f>
        <v>24343662.940859996</v>
      </c>
      <c r="G8" s="14">
        <f>G9+G18+G20</f>
        <v>29737574.679640003</v>
      </c>
      <c r="H8" s="15">
        <f t="shared" ref="H8:H46" si="2">(G8-F8)/F8*100</f>
        <v>22.157354675357883</v>
      </c>
      <c r="I8" s="15">
        <f t="shared" ref="I8:I46" si="3">G8/G$46*100</f>
        <v>13.195137470946822</v>
      </c>
      <c r="J8" s="14">
        <f>J9+J18+J20</f>
        <v>24343662.940859996</v>
      </c>
      <c r="K8" s="14">
        <f>K9+K18+K20</f>
        <v>29737574.679640003</v>
      </c>
      <c r="L8" s="15">
        <f t="shared" ref="L8:L46" si="4">(K8-J8)/J8*100</f>
        <v>22.157354675357883</v>
      </c>
      <c r="M8" s="15">
        <f t="shared" ref="M8:M46" si="5">K8/K$46*100</f>
        <v>13.195137470946822</v>
      </c>
    </row>
    <row r="9" spans="1:13" ht="15.75" x14ac:dyDescent="0.25">
      <c r="A9" s="16" t="s">
        <v>11</v>
      </c>
      <c r="B9" s="14">
        <f>B10+B11+B12+B13+B14+B15+B16+B17</f>
        <v>1764552.84586</v>
      </c>
      <c r="C9" s="14">
        <f>C10+C11+C12+C13+C14+C15+C16+C17</f>
        <v>2098781.9109700001</v>
      </c>
      <c r="D9" s="15">
        <f t="shared" si="0"/>
        <v>18.94128962440368</v>
      </c>
      <c r="E9" s="15">
        <f t="shared" si="1"/>
        <v>9.42250558610783</v>
      </c>
      <c r="F9" s="14">
        <f>F10+F11+F12+F13+F14+F15+F16+F17</f>
        <v>16329876.907969998</v>
      </c>
      <c r="G9" s="14">
        <f>G10+G11+G12+G13+G14+G15+G16+G17</f>
        <v>19343587.896900002</v>
      </c>
      <c r="H9" s="15">
        <f t="shared" si="2"/>
        <v>18.455197218658302</v>
      </c>
      <c r="I9" s="15">
        <f t="shared" si="3"/>
        <v>8.5831243546465483</v>
      </c>
      <c r="J9" s="14">
        <f>J10+J11+J12+J13+J14+J15+J16+J17</f>
        <v>16329876.907969998</v>
      </c>
      <c r="K9" s="14">
        <f>K10+K11+K12+K13+K14+K15+K16+K17</f>
        <v>19343587.896900002</v>
      </c>
      <c r="L9" s="15">
        <f t="shared" si="4"/>
        <v>18.455197218658302</v>
      </c>
      <c r="M9" s="15">
        <f t="shared" si="5"/>
        <v>8.5831243546465483</v>
      </c>
    </row>
    <row r="10" spans="1:13" ht="14.25" x14ac:dyDescent="0.2">
      <c r="A10" s="17" t="s">
        <v>12</v>
      </c>
      <c r="B10" s="18">
        <v>765121.46846999996</v>
      </c>
      <c r="C10" s="18">
        <v>952702.42720000003</v>
      </c>
      <c r="D10" s="19">
        <f t="shared" si="0"/>
        <v>24.516493976453496</v>
      </c>
      <c r="E10" s="19">
        <f t="shared" si="1"/>
        <v>4.2771685305986056</v>
      </c>
      <c r="F10" s="18">
        <v>7291850.9994700002</v>
      </c>
      <c r="G10" s="18">
        <v>9156524.0915300008</v>
      </c>
      <c r="H10" s="19">
        <f t="shared" si="2"/>
        <v>25.572013089619251</v>
      </c>
      <c r="I10" s="19">
        <f t="shared" si="3"/>
        <v>4.0629269685027811</v>
      </c>
      <c r="J10" s="18">
        <v>7291850.9994700002</v>
      </c>
      <c r="K10" s="18">
        <v>9156524.0915300008</v>
      </c>
      <c r="L10" s="19">
        <f t="shared" si="4"/>
        <v>25.572013089619251</v>
      </c>
      <c r="M10" s="19">
        <f t="shared" si="5"/>
        <v>4.0629269685027811</v>
      </c>
    </row>
    <row r="11" spans="1:13" ht="14.25" x14ac:dyDescent="0.2">
      <c r="A11" s="17" t="s">
        <v>13</v>
      </c>
      <c r="B11" s="18">
        <v>405234.37189000001</v>
      </c>
      <c r="C11" s="18">
        <v>411940.14221999998</v>
      </c>
      <c r="D11" s="19">
        <f t="shared" si="0"/>
        <v>1.6547881411748158</v>
      </c>
      <c r="E11" s="19">
        <f t="shared" si="1"/>
        <v>1.8494100177450437</v>
      </c>
      <c r="F11" s="18">
        <v>2729986.4017599998</v>
      </c>
      <c r="G11" s="18">
        <v>3083585.1959600002</v>
      </c>
      <c r="H11" s="19">
        <f t="shared" si="2"/>
        <v>12.952401300315566</v>
      </c>
      <c r="I11" s="19">
        <f t="shared" si="3"/>
        <v>1.368246435776963</v>
      </c>
      <c r="J11" s="18">
        <v>2729986.4017599998</v>
      </c>
      <c r="K11" s="18">
        <v>3083585.1959600002</v>
      </c>
      <c r="L11" s="19">
        <f t="shared" si="4"/>
        <v>12.952401300315566</v>
      </c>
      <c r="M11" s="19">
        <f t="shared" si="5"/>
        <v>1.368246435776963</v>
      </c>
    </row>
    <row r="12" spans="1:13" ht="14.25" x14ac:dyDescent="0.2">
      <c r="A12" s="17" t="s">
        <v>14</v>
      </c>
      <c r="B12" s="18">
        <v>150888.81821</v>
      </c>
      <c r="C12" s="18">
        <v>184882.21789999999</v>
      </c>
      <c r="D12" s="19">
        <f t="shared" si="0"/>
        <v>22.528773234004369</v>
      </c>
      <c r="E12" s="19">
        <f t="shared" si="1"/>
        <v>0.83003084876485578</v>
      </c>
      <c r="F12" s="18">
        <v>1682477.04736</v>
      </c>
      <c r="G12" s="18">
        <v>2028361.2462299999</v>
      </c>
      <c r="H12" s="19">
        <f t="shared" si="2"/>
        <v>20.558033728467919</v>
      </c>
      <c r="I12" s="19">
        <f t="shared" si="3"/>
        <v>0.90002314489588608</v>
      </c>
      <c r="J12" s="18">
        <v>1682477.04736</v>
      </c>
      <c r="K12" s="18">
        <v>2028361.2462299999</v>
      </c>
      <c r="L12" s="19">
        <f t="shared" si="4"/>
        <v>20.558033728467919</v>
      </c>
      <c r="M12" s="19">
        <f t="shared" si="5"/>
        <v>0.90002314489588608</v>
      </c>
    </row>
    <row r="13" spans="1:13" ht="14.25" x14ac:dyDescent="0.2">
      <c r="A13" s="17" t="s">
        <v>15</v>
      </c>
      <c r="B13" s="18">
        <v>125746.17405</v>
      </c>
      <c r="C13" s="18">
        <v>170627.44172</v>
      </c>
      <c r="D13" s="19">
        <f t="shared" si="0"/>
        <v>35.691954851965534</v>
      </c>
      <c r="E13" s="19">
        <f t="shared" si="1"/>
        <v>0.76603386676176155</v>
      </c>
      <c r="F13" s="18">
        <v>1398471.1813099999</v>
      </c>
      <c r="G13" s="18">
        <v>1574286.8666900001</v>
      </c>
      <c r="H13" s="19">
        <f t="shared" si="2"/>
        <v>12.571992024555492</v>
      </c>
      <c r="I13" s="19">
        <f t="shared" si="3"/>
        <v>0.69854155385788697</v>
      </c>
      <c r="J13" s="18">
        <v>1398471.1813099999</v>
      </c>
      <c r="K13" s="18">
        <v>1574286.8666900001</v>
      </c>
      <c r="L13" s="19">
        <f t="shared" si="4"/>
        <v>12.571992024555492</v>
      </c>
      <c r="M13" s="19">
        <f t="shared" si="5"/>
        <v>0.69854155385788697</v>
      </c>
    </row>
    <row r="14" spans="1:13" ht="14.25" x14ac:dyDescent="0.2">
      <c r="A14" s="17" t="s">
        <v>16</v>
      </c>
      <c r="B14" s="18">
        <v>174397.99295000001</v>
      </c>
      <c r="C14" s="18">
        <v>248573.98305000001</v>
      </c>
      <c r="D14" s="19">
        <f t="shared" si="0"/>
        <v>42.532593893592733</v>
      </c>
      <c r="E14" s="19">
        <f t="shared" si="1"/>
        <v>1.1159757627066653</v>
      </c>
      <c r="F14" s="18">
        <v>1939565.5154599999</v>
      </c>
      <c r="G14" s="18">
        <v>2260697.8778599999</v>
      </c>
      <c r="H14" s="19">
        <f t="shared" si="2"/>
        <v>16.556922663364539</v>
      </c>
      <c r="I14" s="19">
        <f t="shared" si="3"/>
        <v>1.0031154053415081</v>
      </c>
      <c r="J14" s="18">
        <v>1939565.5154599999</v>
      </c>
      <c r="K14" s="18">
        <v>2260697.8778599999</v>
      </c>
      <c r="L14" s="19">
        <f t="shared" si="4"/>
        <v>16.556922663364539</v>
      </c>
      <c r="M14" s="19">
        <f t="shared" si="5"/>
        <v>1.0031154053415081</v>
      </c>
    </row>
    <row r="15" spans="1:13" ht="14.25" x14ac:dyDescent="0.2">
      <c r="A15" s="17" t="s">
        <v>17</v>
      </c>
      <c r="B15" s="18">
        <v>30132.582460000001</v>
      </c>
      <c r="C15" s="18">
        <v>39582.739950000003</v>
      </c>
      <c r="D15" s="19">
        <f t="shared" si="0"/>
        <v>31.36192360062325</v>
      </c>
      <c r="E15" s="19">
        <f t="shared" si="1"/>
        <v>0.17770716735401662</v>
      </c>
      <c r="F15" s="18">
        <v>271126.81374000001</v>
      </c>
      <c r="G15" s="18">
        <v>309496.82363</v>
      </c>
      <c r="H15" s="19">
        <f t="shared" si="2"/>
        <v>14.152052820122513</v>
      </c>
      <c r="I15" s="19">
        <f t="shared" si="3"/>
        <v>0.13732973111002444</v>
      </c>
      <c r="J15" s="18">
        <v>271126.81374000001</v>
      </c>
      <c r="K15" s="18">
        <v>309496.82363</v>
      </c>
      <c r="L15" s="19">
        <f t="shared" si="4"/>
        <v>14.152052820122513</v>
      </c>
      <c r="M15" s="19">
        <f t="shared" si="5"/>
        <v>0.13732973111002444</v>
      </c>
    </row>
    <row r="16" spans="1:13" ht="14.25" x14ac:dyDescent="0.2">
      <c r="A16" s="17" t="s">
        <v>18</v>
      </c>
      <c r="B16" s="18">
        <v>99922.812779999993</v>
      </c>
      <c r="C16" s="18">
        <v>77762.280119999996</v>
      </c>
      <c r="D16" s="19">
        <f t="shared" si="0"/>
        <v>-22.177650972246781</v>
      </c>
      <c r="E16" s="19">
        <f t="shared" si="1"/>
        <v>0.34911465311826545</v>
      </c>
      <c r="F16" s="18">
        <v>910291.39841000002</v>
      </c>
      <c r="G16" s="18">
        <v>783002.01196000003</v>
      </c>
      <c r="H16" s="19">
        <f t="shared" si="2"/>
        <v>-13.983366938579836</v>
      </c>
      <c r="I16" s="19">
        <f t="shared" si="3"/>
        <v>0.3474331481011424</v>
      </c>
      <c r="J16" s="18">
        <v>910291.39841000002</v>
      </c>
      <c r="K16" s="18">
        <v>783002.01196000003</v>
      </c>
      <c r="L16" s="19">
        <f t="shared" si="4"/>
        <v>-13.983366938579836</v>
      </c>
      <c r="M16" s="19">
        <f t="shared" si="5"/>
        <v>0.3474331481011424</v>
      </c>
    </row>
    <row r="17" spans="1:13" ht="14.25" x14ac:dyDescent="0.2">
      <c r="A17" s="17" t="s">
        <v>19</v>
      </c>
      <c r="B17" s="18">
        <v>13108.625050000001</v>
      </c>
      <c r="C17" s="18">
        <v>12710.678809999999</v>
      </c>
      <c r="D17" s="19">
        <f t="shared" si="0"/>
        <v>-3.0357588113331619</v>
      </c>
      <c r="E17" s="19">
        <f t="shared" si="1"/>
        <v>5.7064739058616448E-2</v>
      </c>
      <c r="F17" s="18">
        <v>106107.55046</v>
      </c>
      <c r="G17" s="18">
        <v>147633.78304000001</v>
      </c>
      <c r="H17" s="19">
        <f t="shared" si="2"/>
        <v>39.135982689237942</v>
      </c>
      <c r="I17" s="19">
        <f t="shared" si="3"/>
        <v>6.5507967060356123E-2</v>
      </c>
      <c r="J17" s="18">
        <v>106107.55046</v>
      </c>
      <c r="K17" s="18">
        <v>147633.78304000001</v>
      </c>
      <c r="L17" s="19">
        <f t="shared" si="4"/>
        <v>39.135982689237942</v>
      </c>
      <c r="M17" s="19">
        <f t="shared" si="5"/>
        <v>6.5507967060356123E-2</v>
      </c>
    </row>
    <row r="18" spans="1:13" ht="15.75" x14ac:dyDescent="0.25">
      <c r="A18" s="16" t="s">
        <v>20</v>
      </c>
      <c r="B18" s="14">
        <f>B19</f>
        <v>255890.40302999999</v>
      </c>
      <c r="C18" s="14">
        <f>C19</f>
        <v>407649.37463999999</v>
      </c>
      <c r="D18" s="15">
        <f t="shared" si="0"/>
        <v>59.3062380663835</v>
      </c>
      <c r="E18" s="15">
        <f t="shared" si="1"/>
        <v>1.8301465672264736</v>
      </c>
      <c r="F18" s="14">
        <f>F19</f>
        <v>2449812.25758</v>
      </c>
      <c r="G18" s="14">
        <f>G19</f>
        <v>3400153.6709699999</v>
      </c>
      <c r="H18" s="15">
        <f t="shared" si="2"/>
        <v>38.792418090387727</v>
      </c>
      <c r="I18" s="15">
        <f t="shared" si="3"/>
        <v>1.5087139954796329</v>
      </c>
      <c r="J18" s="14">
        <f>J19</f>
        <v>2449812.25758</v>
      </c>
      <c r="K18" s="14">
        <f>K19</f>
        <v>3400153.6709699999</v>
      </c>
      <c r="L18" s="15">
        <f t="shared" si="4"/>
        <v>38.792418090387727</v>
      </c>
      <c r="M18" s="15">
        <f t="shared" si="5"/>
        <v>1.5087139954796329</v>
      </c>
    </row>
    <row r="19" spans="1:13" ht="14.25" x14ac:dyDescent="0.2">
      <c r="A19" s="17" t="s">
        <v>21</v>
      </c>
      <c r="B19" s="18">
        <v>255890.40302999999</v>
      </c>
      <c r="C19" s="18">
        <v>407649.37463999999</v>
      </c>
      <c r="D19" s="19">
        <f t="shared" si="0"/>
        <v>59.3062380663835</v>
      </c>
      <c r="E19" s="19">
        <f t="shared" si="1"/>
        <v>1.8301465672264736</v>
      </c>
      <c r="F19" s="18">
        <v>2449812.25758</v>
      </c>
      <c r="G19" s="18">
        <v>3400153.6709699999</v>
      </c>
      <c r="H19" s="19">
        <f t="shared" si="2"/>
        <v>38.792418090387727</v>
      </c>
      <c r="I19" s="19">
        <f t="shared" si="3"/>
        <v>1.5087139954796329</v>
      </c>
      <c r="J19" s="18">
        <v>2449812.25758</v>
      </c>
      <c r="K19" s="18">
        <v>3400153.6709699999</v>
      </c>
      <c r="L19" s="19">
        <f t="shared" si="4"/>
        <v>38.792418090387727</v>
      </c>
      <c r="M19" s="19">
        <f t="shared" si="5"/>
        <v>1.5087139954796329</v>
      </c>
    </row>
    <row r="20" spans="1:13" ht="15.75" x14ac:dyDescent="0.25">
      <c r="A20" s="16" t="s">
        <v>22</v>
      </c>
      <c r="B20" s="14">
        <f>B21</f>
        <v>573079.91893000004</v>
      </c>
      <c r="C20" s="14">
        <f>C21</f>
        <v>714586.4656</v>
      </c>
      <c r="D20" s="15">
        <f t="shared" si="0"/>
        <v>24.692288456766629</v>
      </c>
      <c r="E20" s="15">
        <f t="shared" si="1"/>
        <v>3.2081441757620026</v>
      </c>
      <c r="F20" s="14">
        <f>F21</f>
        <v>5563973.7753100004</v>
      </c>
      <c r="G20" s="14">
        <f>G21</f>
        <v>6993833.1117700003</v>
      </c>
      <c r="H20" s="15">
        <f t="shared" si="2"/>
        <v>25.69852760278933</v>
      </c>
      <c r="I20" s="15">
        <f t="shared" si="3"/>
        <v>3.10329912082064</v>
      </c>
      <c r="J20" s="14">
        <f>J21</f>
        <v>5563973.7753100004</v>
      </c>
      <c r="K20" s="14">
        <f>K21</f>
        <v>6993833.1117700003</v>
      </c>
      <c r="L20" s="15">
        <f t="shared" si="4"/>
        <v>25.69852760278933</v>
      </c>
      <c r="M20" s="15">
        <f t="shared" si="5"/>
        <v>3.10329912082064</v>
      </c>
    </row>
    <row r="21" spans="1:13" ht="14.25" x14ac:dyDescent="0.2">
      <c r="A21" s="17" t="s">
        <v>23</v>
      </c>
      <c r="B21" s="18">
        <v>573079.91893000004</v>
      </c>
      <c r="C21" s="18">
        <v>714586.4656</v>
      </c>
      <c r="D21" s="19">
        <f t="shared" si="0"/>
        <v>24.692288456766629</v>
      </c>
      <c r="E21" s="19">
        <f t="shared" si="1"/>
        <v>3.2081441757620026</v>
      </c>
      <c r="F21" s="18">
        <v>5563973.7753100004</v>
      </c>
      <c r="G21" s="18">
        <v>6993833.1117700003</v>
      </c>
      <c r="H21" s="19">
        <f t="shared" si="2"/>
        <v>25.69852760278933</v>
      </c>
      <c r="I21" s="19">
        <f t="shared" si="3"/>
        <v>3.10329912082064</v>
      </c>
      <c r="J21" s="18">
        <v>5563973.7753100004</v>
      </c>
      <c r="K21" s="18">
        <v>6993833.1117700003</v>
      </c>
      <c r="L21" s="19">
        <f t="shared" si="4"/>
        <v>25.69852760278933</v>
      </c>
      <c r="M21" s="19">
        <f t="shared" si="5"/>
        <v>3.10329912082064</v>
      </c>
    </row>
    <row r="22" spans="1:13" ht="16.5" x14ac:dyDescent="0.25">
      <c r="A22" s="13" t="s">
        <v>24</v>
      </c>
      <c r="B22" s="14">
        <f>B23+B27+B29</f>
        <v>13269533.593529999</v>
      </c>
      <c r="C22" s="14">
        <f>C23+C27+C29</f>
        <v>16926178.363060005</v>
      </c>
      <c r="D22" s="15">
        <f t="shared" si="0"/>
        <v>27.556694014572781</v>
      </c>
      <c r="E22" s="15">
        <f t="shared" si="1"/>
        <v>75.990272902475994</v>
      </c>
      <c r="F22" s="14">
        <f>F23+F27+F29</f>
        <v>127529917.46291</v>
      </c>
      <c r="G22" s="14">
        <f>G23+G27+G29</f>
        <v>170880410.19644001</v>
      </c>
      <c r="H22" s="15">
        <f t="shared" si="2"/>
        <v>33.992410248471934</v>
      </c>
      <c r="I22" s="15">
        <f t="shared" si="3"/>
        <v>75.822945479732212</v>
      </c>
      <c r="J22" s="14">
        <f>J23+J27+J29</f>
        <v>127529917.46291</v>
      </c>
      <c r="K22" s="14">
        <f>K23+K27+K29</f>
        <v>170880410.19644001</v>
      </c>
      <c r="L22" s="15">
        <f t="shared" si="4"/>
        <v>33.992410248471934</v>
      </c>
      <c r="M22" s="15">
        <f t="shared" si="5"/>
        <v>75.822945479732212</v>
      </c>
    </row>
    <row r="23" spans="1:13" ht="15.75" x14ac:dyDescent="0.25">
      <c r="A23" s="16" t="s">
        <v>25</v>
      </c>
      <c r="B23" s="14">
        <f>B24+B25+B26</f>
        <v>1167351.72704</v>
      </c>
      <c r="C23" s="14">
        <f>C24+C25+C26</f>
        <v>1368969.92766</v>
      </c>
      <c r="D23" s="15">
        <f>(C23-B23)/B23*100</f>
        <v>17.271418369443285</v>
      </c>
      <c r="E23" s="15">
        <f t="shared" si="1"/>
        <v>6.1460062730521425</v>
      </c>
      <c r="F23" s="14">
        <f>F24+F25+F26</f>
        <v>11218440.32729</v>
      </c>
      <c r="G23" s="14">
        <f>G24+G25+G26</f>
        <v>15051777.244680002</v>
      </c>
      <c r="H23" s="15">
        <f t="shared" si="2"/>
        <v>34.169963074679984</v>
      </c>
      <c r="I23" s="15">
        <f t="shared" si="3"/>
        <v>6.6787648981206749</v>
      </c>
      <c r="J23" s="14">
        <f>J24+J25+J26</f>
        <v>11218440.32729</v>
      </c>
      <c r="K23" s="14">
        <f>K24+K25+K26</f>
        <v>15051777.244680002</v>
      </c>
      <c r="L23" s="15">
        <f t="shared" si="4"/>
        <v>34.169963074679984</v>
      </c>
      <c r="M23" s="15">
        <f t="shared" si="5"/>
        <v>6.6787648981206749</v>
      </c>
    </row>
    <row r="24" spans="1:13" ht="14.25" x14ac:dyDescent="0.2">
      <c r="A24" s="17" t="s">
        <v>26</v>
      </c>
      <c r="B24" s="18">
        <v>768393.63055999996</v>
      </c>
      <c r="C24" s="18">
        <v>933218.57921999996</v>
      </c>
      <c r="D24" s="19">
        <f t="shared" si="0"/>
        <v>21.450587577082946</v>
      </c>
      <c r="E24" s="19">
        <f t="shared" si="1"/>
        <v>4.189695570463563</v>
      </c>
      <c r="F24" s="18">
        <v>7283600.7101499997</v>
      </c>
      <c r="G24" s="18">
        <v>10145831.514730001</v>
      </c>
      <c r="H24" s="19">
        <f t="shared" si="2"/>
        <v>39.296920829163021</v>
      </c>
      <c r="I24" s="19">
        <f t="shared" si="3"/>
        <v>4.5019018207152479</v>
      </c>
      <c r="J24" s="18">
        <v>7283600.7101499997</v>
      </c>
      <c r="K24" s="18">
        <v>10145831.514730001</v>
      </c>
      <c r="L24" s="19">
        <f t="shared" si="4"/>
        <v>39.296920829163021</v>
      </c>
      <c r="M24" s="19">
        <f t="shared" si="5"/>
        <v>4.5019018207152479</v>
      </c>
    </row>
    <row r="25" spans="1:13" ht="14.25" x14ac:dyDescent="0.2">
      <c r="A25" s="17" t="s">
        <v>27</v>
      </c>
      <c r="B25" s="18">
        <v>109800.35294</v>
      </c>
      <c r="C25" s="18">
        <v>152535.24441000001</v>
      </c>
      <c r="D25" s="19">
        <f t="shared" si="0"/>
        <v>38.920541078180634</v>
      </c>
      <c r="E25" s="19">
        <f t="shared" si="1"/>
        <v>0.68480873835399303</v>
      </c>
      <c r="F25" s="18">
        <v>1331634.62913</v>
      </c>
      <c r="G25" s="18">
        <v>1726462.29972</v>
      </c>
      <c r="H25" s="19">
        <f t="shared" si="2"/>
        <v>29.649850037915709</v>
      </c>
      <c r="I25" s="19">
        <f t="shared" si="3"/>
        <v>0.76606473892470694</v>
      </c>
      <c r="J25" s="18">
        <v>1331634.62913</v>
      </c>
      <c r="K25" s="18">
        <v>1726462.29972</v>
      </c>
      <c r="L25" s="19">
        <f t="shared" si="4"/>
        <v>29.649850037915709</v>
      </c>
      <c r="M25" s="19">
        <f t="shared" si="5"/>
        <v>0.76606473892470694</v>
      </c>
    </row>
    <row r="26" spans="1:13" ht="14.25" x14ac:dyDescent="0.2">
      <c r="A26" s="17" t="s">
        <v>28</v>
      </c>
      <c r="B26" s="18">
        <v>289157.74354</v>
      </c>
      <c r="C26" s="18">
        <v>283216.10402999999</v>
      </c>
      <c r="D26" s="19">
        <f t="shared" si="0"/>
        <v>-2.0548090593251169</v>
      </c>
      <c r="E26" s="19">
        <f t="shared" si="1"/>
        <v>1.2715019642345851</v>
      </c>
      <c r="F26" s="18">
        <v>2603204.98801</v>
      </c>
      <c r="G26" s="18">
        <v>3179483.4302300001</v>
      </c>
      <c r="H26" s="19">
        <f t="shared" si="2"/>
        <v>22.137267133178465</v>
      </c>
      <c r="I26" s="19">
        <f t="shared" si="3"/>
        <v>1.4107983384807188</v>
      </c>
      <c r="J26" s="18">
        <v>2603204.98801</v>
      </c>
      <c r="K26" s="18">
        <v>3179483.4302300001</v>
      </c>
      <c r="L26" s="19">
        <f t="shared" si="4"/>
        <v>22.137267133178465</v>
      </c>
      <c r="M26" s="19">
        <f t="shared" si="5"/>
        <v>1.4107983384807188</v>
      </c>
    </row>
    <row r="27" spans="1:13" ht="15.75" x14ac:dyDescent="0.25">
      <c r="A27" s="16" t="s">
        <v>29</v>
      </c>
      <c r="B27" s="14">
        <f>B28</f>
        <v>1799124.2959499999</v>
      </c>
      <c r="C27" s="14">
        <f>C28</f>
        <v>2484044.2321000001</v>
      </c>
      <c r="D27" s="15">
        <f t="shared" si="0"/>
        <v>38.069628523822409</v>
      </c>
      <c r="E27" s="15">
        <f t="shared" si="1"/>
        <v>11.152145218501339</v>
      </c>
      <c r="F27" s="14">
        <f>F28</f>
        <v>18256005.040449999</v>
      </c>
      <c r="G27" s="14">
        <f>G28</f>
        <v>25348548.32488</v>
      </c>
      <c r="H27" s="15">
        <f t="shared" si="2"/>
        <v>38.85046738711447</v>
      </c>
      <c r="I27" s="15">
        <f t="shared" si="3"/>
        <v>11.247641525545536</v>
      </c>
      <c r="J27" s="14">
        <f>J28</f>
        <v>18256005.040449999</v>
      </c>
      <c r="K27" s="14">
        <f>K28</f>
        <v>25348548.32488</v>
      </c>
      <c r="L27" s="15">
        <f t="shared" si="4"/>
        <v>38.85046738711447</v>
      </c>
      <c r="M27" s="15">
        <f t="shared" si="5"/>
        <v>11.247641525545536</v>
      </c>
    </row>
    <row r="28" spans="1:13" ht="14.25" x14ac:dyDescent="0.2">
      <c r="A28" s="17" t="s">
        <v>30</v>
      </c>
      <c r="B28" s="18">
        <v>1799124.2959499999</v>
      </c>
      <c r="C28" s="18">
        <v>2484044.2321000001</v>
      </c>
      <c r="D28" s="19">
        <f t="shared" si="0"/>
        <v>38.069628523822409</v>
      </c>
      <c r="E28" s="19">
        <f t="shared" si="1"/>
        <v>11.152145218501339</v>
      </c>
      <c r="F28" s="18">
        <v>18256005.040449999</v>
      </c>
      <c r="G28" s="18">
        <v>25348548.32488</v>
      </c>
      <c r="H28" s="19">
        <f t="shared" si="2"/>
        <v>38.85046738711447</v>
      </c>
      <c r="I28" s="19">
        <f t="shared" si="3"/>
        <v>11.247641525545536</v>
      </c>
      <c r="J28" s="18">
        <v>18256005.040449999</v>
      </c>
      <c r="K28" s="18">
        <v>25348548.32488</v>
      </c>
      <c r="L28" s="19">
        <f t="shared" si="4"/>
        <v>38.85046738711447</v>
      </c>
      <c r="M28" s="19">
        <f t="shared" si="5"/>
        <v>11.247641525545536</v>
      </c>
    </row>
    <row r="29" spans="1:13" ht="15.75" x14ac:dyDescent="0.25">
      <c r="A29" s="16" t="s">
        <v>31</v>
      </c>
      <c r="B29" s="14">
        <f>B30+B31+B32+B33+B34+B35+B36+B37+B38+B39+B40+B41</f>
        <v>10303057.57054</v>
      </c>
      <c r="C29" s="14">
        <f>C30+C31+C32+C33+C34+C35+C36+C37+C38+C39+C40+C41</f>
        <v>13073164.203300003</v>
      </c>
      <c r="D29" s="15">
        <f t="shared" si="0"/>
        <v>26.886257926779862</v>
      </c>
      <c r="E29" s="15">
        <f t="shared" si="1"/>
        <v>58.692121410922518</v>
      </c>
      <c r="F29" s="14">
        <f>F30+F31+F32+F33+F34+F35+F36+F37+F38+F39+F40+F41</f>
        <v>98055472.095169991</v>
      </c>
      <c r="G29" s="14">
        <f>G30+G31+G32+G33+G34+G35+G36+G37+G38+G39+G40+G41</f>
        <v>130480084.62688001</v>
      </c>
      <c r="H29" s="15">
        <f t="shared" si="2"/>
        <v>33.067621662398977</v>
      </c>
      <c r="I29" s="15">
        <f t="shared" si="3"/>
        <v>57.896539056065997</v>
      </c>
      <c r="J29" s="14">
        <f>J30+J31+J32+J33+J34+J35+J36+J37+J38+J39+J40+J41</f>
        <v>98055472.095169991</v>
      </c>
      <c r="K29" s="14">
        <f>K30+K31+K32+K33+K34+K35+K36+K37+K38+K39+K40+K41</f>
        <v>130480084.62688001</v>
      </c>
      <c r="L29" s="15">
        <f t="shared" si="4"/>
        <v>33.067621662398977</v>
      </c>
      <c r="M29" s="15">
        <f t="shared" si="5"/>
        <v>57.896539056065997</v>
      </c>
    </row>
    <row r="30" spans="1:13" ht="14.25" x14ac:dyDescent="0.2">
      <c r="A30" s="17" t="s">
        <v>32</v>
      </c>
      <c r="B30" s="18">
        <v>1651689.0728800001</v>
      </c>
      <c r="C30" s="18">
        <v>1809626.97658</v>
      </c>
      <c r="D30" s="19">
        <f t="shared" si="0"/>
        <v>9.5622055199898117</v>
      </c>
      <c r="E30" s="19">
        <f t="shared" si="1"/>
        <v>8.1243411745033871</v>
      </c>
      <c r="F30" s="18">
        <v>17118037.264850002</v>
      </c>
      <c r="G30" s="18">
        <v>20250437.770709999</v>
      </c>
      <c r="H30" s="19">
        <f t="shared" si="2"/>
        <v>18.298829809723781</v>
      </c>
      <c r="I30" s="19">
        <f t="shared" si="3"/>
        <v>8.985511196187673</v>
      </c>
      <c r="J30" s="18">
        <v>17118037.264850002</v>
      </c>
      <c r="K30" s="18">
        <v>20250437.770709999</v>
      </c>
      <c r="L30" s="19">
        <f t="shared" si="4"/>
        <v>18.298829809723781</v>
      </c>
      <c r="M30" s="19">
        <f t="shared" si="5"/>
        <v>8.985511196187673</v>
      </c>
    </row>
    <row r="31" spans="1:13" ht="14.25" x14ac:dyDescent="0.2">
      <c r="A31" s="17" t="s">
        <v>33</v>
      </c>
      <c r="B31" s="18">
        <v>2797534.3574299999</v>
      </c>
      <c r="C31" s="18">
        <v>2963769.0689500002</v>
      </c>
      <c r="D31" s="19">
        <f t="shared" si="0"/>
        <v>5.9421865929365945</v>
      </c>
      <c r="E31" s="19">
        <f t="shared" si="1"/>
        <v>13.305875404275941</v>
      </c>
      <c r="F31" s="18">
        <v>25544947.364459999</v>
      </c>
      <c r="G31" s="18">
        <v>29342794.834740002</v>
      </c>
      <c r="H31" s="19">
        <f t="shared" si="2"/>
        <v>14.86731374347573</v>
      </c>
      <c r="I31" s="19">
        <f t="shared" si="3"/>
        <v>13.019966012603884</v>
      </c>
      <c r="J31" s="18">
        <v>25544947.364459999</v>
      </c>
      <c r="K31" s="18">
        <v>29342794.834740002</v>
      </c>
      <c r="L31" s="19">
        <f t="shared" si="4"/>
        <v>14.86731374347573</v>
      </c>
      <c r="M31" s="19">
        <f t="shared" si="5"/>
        <v>13.019966012603884</v>
      </c>
    </row>
    <row r="32" spans="1:13" ht="14.25" x14ac:dyDescent="0.2">
      <c r="A32" s="17" t="s">
        <v>34</v>
      </c>
      <c r="B32" s="18">
        <v>188150.69876</v>
      </c>
      <c r="C32" s="18">
        <v>171221.63492000001</v>
      </c>
      <c r="D32" s="19">
        <f t="shared" si="0"/>
        <v>-8.9976088059041697</v>
      </c>
      <c r="E32" s="19">
        <f t="shared" si="1"/>
        <v>0.76870150398360126</v>
      </c>
      <c r="F32" s="18">
        <v>1375006.3548999999</v>
      </c>
      <c r="G32" s="18">
        <v>1626376.87344</v>
      </c>
      <c r="H32" s="19">
        <f t="shared" si="2"/>
        <v>18.281407765441308</v>
      </c>
      <c r="I32" s="19">
        <f t="shared" si="3"/>
        <v>0.72165489808092431</v>
      </c>
      <c r="J32" s="18">
        <v>1375006.3548999999</v>
      </c>
      <c r="K32" s="18">
        <v>1626376.87344</v>
      </c>
      <c r="L32" s="19">
        <f t="shared" si="4"/>
        <v>18.281407765441308</v>
      </c>
      <c r="M32" s="19">
        <f t="shared" si="5"/>
        <v>0.72165489808092431</v>
      </c>
    </row>
    <row r="33" spans="1:13" ht="14.25" x14ac:dyDescent="0.2">
      <c r="A33" s="17" t="s">
        <v>35</v>
      </c>
      <c r="B33" s="18">
        <v>1218440.1889800001</v>
      </c>
      <c r="C33" s="18">
        <v>1324998.3317199999</v>
      </c>
      <c r="D33" s="19">
        <f t="shared" si="0"/>
        <v>8.7454553537997981</v>
      </c>
      <c r="E33" s="19">
        <f t="shared" si="1"/>
        <v>5.9485952861320008</v>
      </c>
      <c r="F33" s="18">
        <v>11047748.89711</v>
      </c>
      <c r="G33" s="18">
        <v>14176022.12156</v>
      </c>
      <c r="H33" s="19">
        <f t="shared" si="2"/>
        <v>28.315933441140483</v>
      </c>
      <c r="I33" s="19">
        <f t="shared" si="3"/>
        <v>6.2901753993151077</v>
      </c>
      <c r="J33" s="18">
        <v>11047748.89711</v>
      </c>
      <c r="K33" s="18">
        <v>14176022.12156</v>
      </c>
      <c r="L33" s="19">
        <f t="shared" si="4"/>
        <v>28.315933441140483</v>
      </c>
      <c r="M33" s="19">
        <f t="shared" si="5"/>
        <v>6.2901753993151077</v>
      </c>
    </row>
    <row r="34" spans="1:13" ht="14.25" x14ac:dyDescent="0.2">
      <c r="A34" s="17" t="s">
        <v>36</v>
      </c>
      <c r="B34" s="18">
        <v>832346.54180999997</v>
      </c>
      <c r="C34" s="18">
        <v>936953.85571000003</v>
      </c>
      <c r="D34" s="19">
        <f t="shared" si="0"/>
        <v>12.567759778580159</v>
      </c>
      <c r="E34" s="19">
        <f t="shared" si="1"/>
        <v>4.2064651373293351</v>
      </c>
      <c r="F34" s="18">
        <v>7538048.1651600003</v>
      </c>
      <c r="G34" s="18">
        <v>9416331.6381000001</v>
      </c>
      <c r="H34" s="19">
        <f t="shared" si="2"/>
        <v>24.917371603185185</v>
      </c>
      <c r="I34" s="19">
        <f t="shared" si="3"/>
        <v>4.178208605620541</v>
      </c>
      <c r="J34" s="18">
        <v>7538048.1651600003</v>
      </c>
      <c r="K34" s="18">
        <v>9416331.6381000001</v>
      </c>
      <c r="L34" s="19">
        <f t="shared" si="4"/>
        <v>24.917371603185185</v>
      </c>
      <c r="M34" s="19">
        <f t="shared" si="5"/>
        <v>4.178208605620541</v>
      </c>
    </row>
    <row r="35" spans="1:13" ht="14.25" x14ac:dyDescent="0.2">
      <c r="A35" s="17" t="s">
        <v>37</v>
      </c>
      <c r="B35" s="18">
        <v>819266.59869000001</v>
      </c>
      <c r="C35" s="18">
        <v>1227940.3031299999</v>
      </c>
      <c r="D35" s="19">
        <f t="shared" si="0"/>
        <v>49.882871472297971</v>
      </c>
      <c r="E35" s="19">
        <f t="shared" si="1"/>
        <v>5.5128521477974335</v>
      </c>
      <c r="F35" s="18">
        <v>8252222.5362600004</v>
      </c>
      <c r="G35" s="18">
        <v>12357449.963989999</v>
      </c>
      <c r="H35" s="19">
        <f t="shared" si="2"/>
        <v>49.746930717049395</v>
      </c>
      <c r="I35" s="19">
        <f t="shared" si="3"/>
        <v>5.4832397336301142</v>
      </c>
      <c r="J35" s="18">
        <v>8252222.5362600004</v>
      </c>
      <c r="K35" s="18">
        <v>12357449.963989999</v>
      </c>
      <c r="L35" s="19">
        <f t="shared" si="4"/>
        <v>49.746930717049395</v>
      </c>
      <c r="M35" s="19">
        <f t="shared" si="5"/>
        <v>5.4832397336301142</v>
      </c>
    </row>
    <row r="36" spans="1:13" ht="14.25" x14ac:dyDescent="0.2">
      <c r="A36" s="17" t="s">
        <v>38</v>
      </c>
      <c r="B36" s="18">
        <v>1364472.0563699999</v>
      </c>
      <c r="C36" s="18">
        <v>2273114.5842300002</v>
      </c>
      <c r="D36" s="19">
        <f t="shared" si="0"/>
        <v>66.592974448837396</v>
      </c>
      <c r="E36" s="19">
        <f t="shared" si="1"/>
        <v>10.205174132585951</v>
      </c>
      <c r="F36" s="18">
        <v>12602840.104250001</v>
      </c>
      <c r="G36" s="18">
        <v>22351412.71965</v>
      </c>
      <c r="H36" s="19">
        <f t="shared" si="2"/>
        <v>77.352188354056253</v>
      </c>
      <c r="I36" s="19">
        <f t="shared" si="3"/>
        <v>9.9177544464504219</v>
      </c>
      <c r="J36" s="18">
        <v>12602840.104250001</v>
      </c>
      <c r="K36" s="18">
        <v>22351412.71965</v>
      </c>
      <c r="L36" s="19">
        <f t="shared" si="4"/>
        <v>77.352188354056253</v>
      </c>
      <c r="M36" s="19">
        <f t="shared" si="5"/>
        <v>9.9177544464504219</v>
      </c>
    </row>
    <row r="37" spans="1:13" ht="14.25" x14ac:dyDescent="0.2">
      <c r="A37" s="20" t="s">
        <v>39</v>
      </c>
      <c r="B37" s="18">
        <v>352265.43910000002</v>
      </c>
      <c r="C37" s="18">
        <v>422928.18377</v>
      </c>
      <c r="D37" s="19">
        <f t="shared" si="0"/>
        <v>20.059516724245114</v>
      </c>
      <c r="E37" s="19">
        <f t="shared" si="1"/>
        <v>1.8987409569646447</v>
      </c>
      <c r="F37" s="18">
        <v>3757327.0647300002</v>
      </c>
      <c r="G37" s="18">
        <v>4615380.7281900002</v>
      </c>
      <c r="H37" s="19">
        <f t="shared" si="2"/>
        <v>22.836810548502498</v>
      </c>
      <c r="I37" s="19">
        <f t="shared" si="3"/>
        <v>2.0479337620939755</v>
      </c>
      <c r="J37" s="18">
        <v>3757327.0647300002</v>
      </c>
      <c r="K37" s="18">
        <v>4615380.7281900002</v>
      </c>
      <c r="L37" s="19">
        <f t="shared" si="4"/>
        <v>22.836810548502498</v>
      </c>
      <c r="M37" s="19">
        <f t="shared" si="5"/>
        <v>2.0479337620939755</v>
      </c>
    </row>
    <row r="38" spans="1:13" ht="14.25" x14ac:dyDescent="0.2">
      <c r="A38" s="17" t="s">
        <v>40</v>
      </c>
      <c r="B38" s="18">
        <v>301404.19325000001</v>
      </c>
      <c r="C38" s="18">
        <v>920781.29558000003</v>
      </c>
      <c r="D38" s="19">
        <f t="shared" si="0"/>
        <v>205.49717495677208</v>
      </c>
      <c r="E38" s="19">
        <f t="shared" si="1"/>
        <v>4.1338582421726295</v>
      </c>
      <c r="F38" s="18">
        <v>3777579.59693</v>
      </c>
      <c r="G38" s="18">
        <v>6781869.9756699996</v>
      </c>
      <c r="H38" s="19">
        <f t="shared" si="2"/>
        <v>79.529505643813707</v>
      </c>
      <c r="I38" s="19">
        <f t="shared" si="3"/>
        <v>3.0092469746808468</v>
      </c>
      <c r="J38" s="18">
        <v>3777579.59693</v>
      </c>
      <c r="K38" s="18">
        <v>6781869.9756699996</v>
      </c>
      <c r="L38" s="19">
        <f t="shared" si="4"/>
        <v>79.529505643813707</v>
      </c>
      <c r="M38" s="19">
        <f t="shared" si="5"/>
        <v>3.0092469746808468</v>
      </c>
    </row>
    <row r="39" spans="1:13" ht="14.25" x14ac:dyDescent="0.2">
      <c r="A39" s="17" t="s">
        <v>41</v>
      </c>
      <c r="B39" s="18">
        <v>279389.43196999998</v>
      </c>
      <c r="C39" s="18">
        <v>433009.34214000002</v>
      </c>
      <c r="D39" s="19">
        <f>(C39-B39)/B39*100</f>
        <v>54.984152080059815</v>
      </c>
      <c r="E39" s="19">
        <f t="shared" si="1"/>
        <v>1.9440004336922012</v>
      </c>
      <c r="F39" s="18">
        <v>2278695.2153099999</v>
      </c>
      <c r="G39" s="18">
        <v>3224785.6434800001</v>
      </c>
      <c r="H39" s="19">
        <f t="shared" si="2"/>
        <v>41.518954435566826</v>
      </c>
      <c r="I39" s="19">
        <f t="shared" si="3"/>
        <v>1.4308998073466772</v>
      </c>
      <c r="J39" s="18">
        <v>2278695.2153099999</v>
      </c>
      <c r="K39" s="18">
        <v>3224785.6434800001</v>
      </c>
      <c r="L39" s="19">
        <f t="shared" si="4"/>
        <v>41.518954435566826</v>
      </c>
      <c r="M39" s="19">
        <f t="shared" si="5"/>
        <v>1.4308998073466772</v>
      </c>
    </row>
    <row r="40" spans="1:13" ht="14.25" x14ac:dyDescent="0.2">
      <c r="A40" s="17" t="s">
        <v>42</v>
      </c>
      <c r="B40" s="18">
        <v>487899.76399000001</v>
      </c>
      <c r="C40" s="18">
        <v>571616.13060999999</v>
      </c>
      <c r="D40" s="19">
        <f>(C40-B40)/B40*100</f>
        <v>17.158517547820711</v>
      </c>
      <c r="E40" s="19">
        <f t="shared" si="1"/>
        <v>2.5662772085227181</v>
      </c>
      <c r="F40" s="18">
        <v>4662612.3254300002</v>
      </c>
      <c r="G40" s="18">
        <v>6196123.8212200003</v>
      </c>
      <c r="H40" s="19">
        <f t="shared" si="2"/>
        <v>32.889534637614872</v>
      </c>
      <c r="I40" s="19">
        <f t="shared" si="3"/>
        <v>2.7493400685424012</v>
      </c>
      <c r="J40" s="18">
        <v>4662612.3254300002</v>
      </c>
      <c r="K40" s="18">
        <v>6196123.8212200003</v>
      </c>
      <c r="L40" s="19">
        <f t="shared" si="4"/>
        <v>32.889534637614872</v>
      </c>
      <c r="M40" s="19">
        <f t="shared" si="5"/>
        <v>2.7493400685424012</v>
      </c>
    </row>
    <row r="41" spans="1:13" ht="14.25" x14ac:dyDescent="0.2">
      <c r="A41" s="17" t="s">
        <v>43</v>
      </c>
      <c r="B41" s="18">
        <v>10199.22731</v>
      </c>
      <c r="C41" s="18">
        <v>17204.49596</v>
      </c>
      <c r="D41" s="19">
        <f t="shared" si="0"/>
        <v>68.684307517409366</v>
      </c>
      <c r="E41" s="19">
        <f t="shared" si="1"/>
        <v>7.7239782962655226E-2</v>
      </c>
      <c r="F41" s="18">
        <v>100407.20578</v>
      </c>
      <c r="G41" s="18">
        <v>141098.53612999999</v>
      </c>
      <c r="H41" s="19">
        <f t="shared" si="2"/>
        <v>40.526304894050988</v>
      </c>
      <c r="I41" s="19">
        <f t="shared" si="3"/>
        <v>6.2608151513425497E-2</v>
      </c>
      <c r="J41" s="18">
        <v>100407.20578</v>
      </c>
      <c r="K41" s="18">
        <v>141098.53612999999</v>
      </c>
      <c r="L41" s="19">
        <f t="shared" si="4"/>
        <v>40.526304894050988</v>
      </c>
      <c r="M41" s="19">
        <f t="shared" si="5"/>
        <v>6.2608151513425497E-2</v>
      </c>
    </row>
    <row r="42" spans="1:13" ht="15.75" x14ac:dyDescent="0.25">
      <c r="A42" s="16" t="s">
        <v>44</v>
      </c>
      <c r="B42" s="14">
        <f>B43</f>
        <v>478794.47648000001</v>
      </c>
      <c r="C42" s="14">
        <f>C43</f>
        <v>532299.94782999996</v>
      </c>
      <c r="D42" s="15">
        <f t="shared" si="0"/>
        <v>11.17503939129819</v>
      </c>
      <c r="E42" s="15">
        <f t="shared" si="1"/>
        <v>2.389766752656548</v>
      </c>
      <c r="F42" s="14">
        <f>F43</f>
        <v>4269794.4437499996</v>
      </c>
      <c r="G42" s="14">
        <f>G43</f>
        <v>5930164.6982399998</v>
      </c>
      <c r="H42" s="15">
        <f t="shared" si="2"/>
        <v>38.886421263684056</v>
      </c>
      <c r="I42" s="15">
        <f t="shared" si="3"/>
        <v>2.6313288579046938</v>
      </c>
      <c r="J42" s="14">
        <f>J43</f>
        <v>4269794.4437499996</v>
      </c>
      <c r="K42" s="14">
        <f>K43</f>
        <v>5930164.6982399998</v>
      </c>
      <c r="L42" s="15">
        <f t="shared" si="4"/>
        <v>38.886421263684056</v>
      </c>
      <c r="M42" s="15">
        <f t="shared" si="5"/>
        <v>2.6313288579046938</v>
      </c>
    </row>
    <row r="43" spans="1:13" ht="14.25" x14ac:dyDescent="0.2">
      <c r="A43" s="17" t="s">
        <v>45</v>
      </c>
      <c r="B43" s="18">
        <v>478794.47648000001</v>
      </c>
      <c r="C43" s="18">
        <v>532299.94782999996</v>
      </c>
      <c r="D43" s="19">
        <f t="shared" si="0"/>
        <v>11.17503939129819</v>
      </c>
      <c r="E43" s="19">
        <f t="shared" si="1"/>
        <v>2.389766752656548</v>
      </c>
      <c r="F43" s="18">
        <v>4269794.4437499996</v>
      </c>
      <c r="G43" s="18">
        <v>5930164.6982399998</v>
      </c>
      <c r="H43" s="19">
        <f t="shared" si="2"/>
        <v>38.886421263684056</v>
      </c>
      <c r="I43" s="19">
        <f t="shared" si="3"/>
        <v>2.6313288579046938</v>
      </c>
      <c r="J43" s="18">
        <v>4269794.4437499996</v>
      </c>
      <c r="K43" s="18">
        <v>5930164.6982399998</v>
      </c>
      <c r="L43" s="19">
        <f t="shared" si="4"/>
        <v>38.886421263684056</v>
      </c>
      <c r="M43" s="19">
        <f t="shared" si="5"/>
        <v>2.6313288579046938</v>
      </c>
    </row>
    <row r="44" spans="1:13" ht="15.75" x14ac:dyDescent="0.25">
      <c r="A44" s="16" t="s">
        <v>46</v>
      </c>
      <c r="B44" s="14">
        <f>B8+B22+B42</f>
        <v>16341851.237829998</v>
      </c>
      <c r="C44" s="14">
        <f>C8+C22+C42</f>
        <v>20679496.062100004</v>
      </c>
      <c r="D44" s="15">
        <f t="shared" si="0"/>
        <v>26.543166751076075</v>
      </c>
      <c r="E44" s="15">
        <f t="shared" si="1"/>
        <v>92.840835984228846</v>
      </c>
      <c r="F44" s="21">
        <f>F8+F22+F42</f>
        <v>156143374.84751999</v>
      </c>
      <c r="G44" s="21">
        <f>G8+G22+G42</f>
        <v>206548149.57432002</v>
      </c>
      <c r="H44" s="22">
        <f t="shared" si="2"/>
        <v>32.28108446869566</v>
      </c>
      <c r="I44" s="15">
        <f t="shared" si="3"/>
        <v>91.649411808583721</v>
      </c>
      <c r="J44" s="21">
        <f>J8+J22+J42</f>
        <v>156143374.84751999</v>
      </c>
      <c r="K44" s="21">
        <f>K8+K22+K42</f>
        <v>206548149.57432002</v>
      </c>
      <c r="L44" s="22">
        <f t="shared" si="4"/>
        <v>32.28108446869566</v>
      </c>
      <c r="M44" s="15">
        <f t="shared" si="5"/>
        <v>91.649411808583721</v>
      </c>
    </row>
    <row r="45" spans="1:13" ht="30" x14ac:dyDescent="0.2">
      <c r="A45" s="23" t="s">
        <v>47</v>
      </c>
      <c r="B45" s="24">
        <f>B46-B44</f>
        <v>1495283.5001700036</v>
      </c>
      <c r="C45" s="24">
        <f>C46-C44</f>
        <v>1594642.0828999951</v>
      </c>
      <c r="D45" s="25">
        <f t="shared" si="0"/>
        <v>6.6447989774979206</v>
      </c>
      <c r="E45" s="25">
        <f t="shared" si="1"/>
        <v>7.1591640157711485</v>
      </c>
      <c r="F45" s="24">
        <f>F46-F44</f>
        <v>13494380.462480038</v>
      </c>
      <c r="G45" s="24">
        <f>G46-G44</f>
        <v>18819526.549680024</v>
      </c>
      <c r="H45" s="26">
        <f t="shared" si="2"/>
        <v>39.461953084886673</v>
      </c>
      <c r="I45" s="25">
        <f t="shared" si="3"/>
        <v>8.350588191416275</v>
      </c>
      <c r="J45" s="24">
        <f>J46-J44</f>
        <v>13494380.462480038</v>
      </c>
      <c r="K45" s="24">
        <f>K46-K44</f>
        <v>18819526.549680024</v>
      </c>
      <c r="L45" s="26">
        <f t="shared" si="4"/>
        <v>39.461953084886673</v>
      </c>
      <c r="M45" s="25">
        <f t="shared" si="5"/>
        <v>8.350588191416275</v>
      </c>
    </row>
    <row r="46" spans="1:13" ht="20.25" x14ac:dyDescent="0.2">
      <c r="A46" s="27" t="s">
        <v>48</v>
      </c>
      <c r="B46" s="28">
        <v>17837134.738000002</v>
      </c>
      <c r="C46" s="28">
        <v>22274138.145</v>
      </c>
      <c r="D46" s="29">
        <f t="shared" si="0"/>
        <v>24.875090490556552</v>
      </c>
      <c r="E46" s="30">
        <f t="shared" si="1"/>
        <v>100</v>
      </c>
      <c r="F46" s="28">
        <v>169637755.31000003</v>
      </c>
      <c r="G46" s="28">
        <v>225367676.12400004</v>
      </c>
      <c r="H46" s="29">
        <f t="shared" si="2"/>
        <v>32.852309742107728</v>
      </c>
      <c r="I46" s="30">
        <f t="shared" si="3"/>
        <v>100</v>
      </c>
      <c r="J46" s="28">
        <v>169637755.31000003</v>
      </c>
      <c r="K46" s="28">
        <v>225367676.12400004</v>
      </c>
      <c r="L46" s="29">
        <f t="shared" si="4"/>
        <v>32.852309742107728</v>
      </c>
      <c r="M46" s="30">
        <f t="shared" si="5"/>
        <v>100</v>
      </c>
    </row>
    <row r="47" spans="1:13" ht="15" x14ac:dyDescent="0.2">
      <c r="C47" s="31"/>
    </row>
    <row r="48" spans="1:13" ht="15" x14ac:dyDescent="0.2">
      <c r="C48" s="32"/>
    </row>
  </sheetData>
  <mergeCells count="5">
    <mergeCell ref="B1:J1"/>
    <mergeCell ref="A5:M5"/>
    <mergeCell ref="B6:E6"/>
    <mergeCell ref="F6:I6"/>
    <mergeCell ref="J6:M6"/>
  </mergeCells>
  <conditionalFormatting sqref="D46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6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6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Kahraman</dc:creator>
  <cp:lastModifiedBy>Mehmet Kahraman</cp:lastModifiedBy>
  <dcterms:created xsi:type="dcterms:W3CDTF">2022-01-03T09:18:35Z</dcterms:created>
  <dcterms:modified xsi:type="dcterms:W3CDTF">2022-01-03T09:18:46Z</dcterms:modified>
</cp:coreProperties>
</file>