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841A3560-C88E-4FDF-8A0D-F87107E3302C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1" l="1"/>
  <c r="J42" i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H20" i="1" s="1"/>
  <c r="C20" i="1"/>
  <c r="B20" i="1"/>
  <c r="K18" i="1"/>
  <c r="J18" i="1"/>
  <c r="L18" i="1" s="1"/>
  <c r="G18" i="1"/>
  <c r="F18" i="1"/>
  <c r="C18" i="1"/>
  <c r="B18" i="1"/>
  <c r="K9" i="1"/>
  <c r="J9" i="1"/>
  <c r="G9" i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27" i="1" l="1"/>
  <c r="H18" i="1"/>
  <c r="L20" i="1"/>
  <c r="K8" i="1"/>
  <c r="L42" i="1"/>
  <c r="D42" i="1"/>
  <c r="D29" i="1"/>
  <c r="L29" i="1"/>
  <c r="H29" i="1"/>
  <c r="L27" i="1"/>
  <c r="K22" i="1"/>
  <c r="K44" i="1" s="1"/>
  <c r="J22" i="1"/>
  <c r="D27" i="1"/>
  <c r="B22" i="1"/>
  <c r="L23" i="1"/>
  <c r="G22" i="1"/>
  <c r="H23" i="1"/>
  <c r="C22" i="1"/>
  <c r="D23" i="1"/>
  <c r="F22" i="1"/>
  <c r="F8" i="1"/>
  <c r="D20" i="1"/>
  <c r="J8" i="1"/>
  <c r="D18" i="1"/>
  <c r="B8" i="1"/>
  <c r="H9" i="1"/>
  <c r="G8" i="1"/>
  <c r="L8" i="1"/>
  <c r="L9" i="1"/>
  <c r="D9" i="1"/>
  <c r="C8" i="1"/>
  <c r="H8" i="1" l="1"/>
  <c r="M32" i="1"/>
  <c r="M12" i="1"/>
  <c r="M37" i="1"/>
  <c r="M23" i="1"/>
  <c r="M33" i="1"/>
  <c r="M29" i="1"/>
  <c r="M16" i="1"/>
  <c r="M36" i="1"/>
  <c r="M44" i="1"/>
  <c r="M9" i="1"/>
  <c r="M42" i="1"/>
  <c r="J44" i="1"/>
  <c r="L22" i="1"/>
  <c r="M17" i="1"/>
  <c r="M8" i="1"/>
  <c r="M39" i="1"/>
  <c r="M27" i="1"/>
  <c r="M11" i="1"/>
  <c r="M19" i="1"/>
  <c r="M34" i="1"/>
  <c r="M25" i="1"/>
  <c r="M13" i="1"/>
  <c r="M22" i="1"/>
  <c r="M20" i="1"/>
  <c r="M40" i="1"/>
  <c r="M35" i="1"/>
  <c r="M38" i="1"/>
  <c r="M10" i="1"/>
  <c r="M15" i="1"/>
  <c r="M21" i="1"/>
  <c r="M43" i="1"/>
  <c r="M14" i="1"/>
  <c r="M28" i="1"/>
  <c r="F44" i="1"/>
  <c r="M30" i="1"/>
  <c r="M26" i="1"/>
  <c r="M41" i="1"/>
  <c r="M31" i="1"/>
  <c r="M24" i="1"/>
  <c r="M18" i="1"/>
  <c r="D22" i="1"/>
  <c r="H22" i="1"/>
  <c r="B44" i="1"/>
  <c r="G44" i="1"/>
  <c r="D8" i="1"/>
  <c r="C44" i="1"/>
  <c r="E8" i="1" s="1"/>
  <c r="L44" i="1" l="1"/>
  <c r="I38" i="1"/>
  <c r="I21" i="1"/>
  <c r="I12" i="1"/>
  <c r="I10" i="1"/>
  <c r="I16" i="1"/>
  <c r="I27" i="1"/>
  <c r="I32" i="1"/>
  <c r="I34" i="1"/>
  <c r="I40" i="1"/>
  <c r="I20" i="1"/>
  <c r="I28" i="1"/>
  <c r="I39" i="1"/>
  <c r="I43" i="1"/>
  <c r="I41" i="1"/>
  <c r="I14" i="1"/>
  <c r="I18" i="1"/>
  <c r="I23" i="1"/>
  <c r="I22" i="1"/>
  <c r="I15" i="1"/>
  <c r="I35" i="1"/>
  <c r="I33" i="1"/>
  <c r="I13" i="1"/>
  <c r="I42" i="1"/>
  <c r="I26" i="1"/>
  <c r="I30" i="1"/>
  <c r="I19" i="1"/>
  <c r="I17" i="1"/>
  <c r="I44" i="1"/>
  <c r="I31" i="1"/>
  <c r="I24" i="1"/>
  <c r="I9" i="1"/>
  <c r="I29" i="1"/>
  <c r="I25" i="1"/>
  <c r="H44" i="1"/>
  <c r="I37" i="1"/>
  <c r="I11" i="1"/>
  <c r="I36" i="1"/>
  <c r="I8" i="1"/>
  <c r="E40" i="1"/>
  <c r="E34" i="1"/>
  <c r="E28" i="1"/>
  <c r="E18" i="1"/>
  <c r="E12" i="1"/>
  <c r="E41" i="1"/>
  <c r="E35" i="1"/>
  <c r="E29" i="1"/>
  <c r="E23" i="1"/>
  <c r="E19" i="1"/>
  <c r="E13" i="1"/>
  <c r="E31" i="1"/>
  <c r="E15" i="1"/>
  <c r="E32" i="1"/>
  <c r="E33" i="1"/>
  <c r="E27" i="1"/>
  <c r="E42" i="1"/>
  <c r="E36" i="1"/>
  <c r="E30" i="1"/>
  <c r="E24" i="1"/>
  <c r="E20" i="1"/>
  <c r="E14" i="1"/>
  <c r="E43" i="1"/>
  <c r="E37" i="1"/>
  <c r="E25" i="1"/>
  <c r="E21" i="1"/>
  <c r="E38" i="1"/>
  <c r="E26" i="1"/>
  <c r="E10" i="1"/>
  <c r="D44" i="1"/>
  <c r="E44" i="1"/>
  <c r="E22" i="1"/>
  <c r="E16" i="1"/>
  <c r="E39" i="1"/>
  <c r="E17" i="1"/>
  <c r="E11" i="1"/>
  <c r="E9" i="1"/>
</calcChain>
</file>

<file path=xl/sharedStrings.xml><?xml version="1.0" encoding="utf-8"?>
<sst xmlns="http://schemas.openxmlformats.org/spreadsheetml/2006/main" count="54" uniqueCount="50">
  <si>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</si>
  <si>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</si>
  <si>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</si>
  <si>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</si>
  <si>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</si>
  <si>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</si>
  <si>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</si>
  <si>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</si>
  <si>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</si>
  <si>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</si>
  <si>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İhracatçı Birlikleri Kaydından Muaf İhracat</t>
  </si>
  <si>
    <t>T O P L A M (TİM+TUİK*)</t>
  </si>
  <si>
    <t>SON 12 AYLIK</t>
  </si>
  <si>
    <t xml:space="preserve">   C. AĞAÇ VE ORMAN ÜRÜNLERİ</t>
  </si>
  <si>
    <t>T O P L A M (TUIK)</t>
  </si>
  <si>
    <t>Değişim    ('21/'20)</t>
  </si>
  <si>
    <t>1 - 31 EKIM İHRACAT RAKAMLARI</t>
  </si>
  <si>
    <t xml:space="preserve">SEKTÖREL BAZDA İHRACAT RAKAMLARI -1.000 $ </t>
  </si>
  <si>
    <t>1 - 31 EKIM</t>
  </si>
  <si>
    <t>1 OCAK  -  31 EKIM</t>
  </si>
  <si>
    <t>2019 - 2020</t>
  </si>
  <si>
    <t>2020 - 2021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</si>
  <si>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</si>
  <si>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</si>
  <si>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</si>
  <si>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</si>
  <si>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</si>
  <si>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</si>
  <si>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</si>
  <si>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</si>
  <si>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Su Ürünleri ve Hayvansal Mamuller</t>
  </si>
  <si>
    <t xml:space="preserve"> Mobilya,Kağıt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</si>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</sst>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Y_T_L_-;\-* #,##0.00\ _Y_T_L_-;_-* &quot;-&quot;??\ _Y_T_L_-;_-@_-"/>
    <numFmt numFmtId="165" formatCode="0.0"/>
    <numFmt numFmtId="166" formatCode="#,##0.0"/>
  </numFmts>
  <fonts count="5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4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6"/>
      <name val="Arial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24" borderId="0" applyNumberFormat="0" applyBorder="0" applyAlignment="0" applyProtection="0"/>
    <xf numFmtId="0" fontId="4" fillId="5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" fillId="8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4" fillId="11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4" fillId="1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4" fillId="17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" fillId="20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4" fillId="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" fillId="9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4" fillId="1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" fillId="15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4" fillId="18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4" fillId="21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7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15" fillId="1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15" fillId="13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15" fillId="16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15" fillId="19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15" fillId="22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39" fillId="0" borderId="0" applyNumberFormat="0" applyFill="0" applyBorder="0" applyAlignment="0" applyProtection="0"/>
    <xf numFmtId="0" fontId="40" fillId="36" borderId="17" applyNumberFormat="0" applyAlignment="0" applyProtection="0"/>
    <xf numFmtId="0" fontId="40" fillId="36" borderId="17" applyNumberFormat="0" applyAlignment="0" applyProtection="0"/>
    <xf numFmtId="0" fontId="41" fillId="37" borderId="18" applyNumberFormat="0" applyAlignment="0" applyProtection="0"/>
    <xf numFmtId="0" fontId="41" fillId="37" borderId="18" applyNumberFormat="0" applyAlignment="0" applyProtection="0"/>
    <xf numFmtId="164" fontId="28" fillId="0" borderId="0" applyFont="0" applyFill="0" applyBorder="0" applyAlignment="0" applyProtection="0"/>
    <xf numFmtId="0" fontId="28" fillId="0" borderId="0"/>
    <xf numFmtId="0" fontId="42" fillId="36" borderId="19" applyNumberFormat="0" applyAlignment="0" applyProtection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3" fillId="28" borderId="17" applyNumberFormat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6" fillId="0" borderId="1" applyNumberFormat="0" applyFill="0" applyAlignment="0" applyProtection="0"/>
    <xf numFmtId="0" fontId="37" fillId="0" borderId="14" applyNumberFormat="0" applyFill="0" applyAlignment="0" applyProtection="0"/>
    <xf numFmtId="0" fontId="7" fillId="0" borderId="2" applyNumberFormat="0" applyFill="0" applyAlignment="0" applyProtection="0"/>
    <xf numFmtId="0" fontId="38" fillId="0" borderId="15" applyNumberFormat="0" applyFill="0" applyAlignment="0" applyProtection="0"/>
    <xf numFmtId="0" fontId="8" fillId="0" borderId="3" applyNumberFormat="0" applyFill="0" applyAlignment="0" applyProtection="0"/>
    <xf numFmtId="0" fontId="39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2" borderId="4" applyNumberFormat="0" applyAlignment="0" applyProtection="0"/>
    <xf numFmtId="0" fontId="43" fillId="28" borderId="17" applyNumberFormat="0" applyAlignment="0" applyProtection="0"/>
    <xf numFmtId="0" fontId="43" fillId="28" borderId="17" applyNumberFormat="0" applyAlignment="0" applyProtection="0"/>
    <xf numFmtId="0" fontId="11" fillId="0" borderId="6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28" fillId="0" borderId="0"/>
    <xf numFmtId="0" fontId="31" fillId="0" borderId="0"/>
    <xf numFmtId="0" fontId="31" fillId="0" borderId="0"/>
    <xf numFmtId="0" fontId="28" fillId="0" borderId="0"/>
    <xf numFmtId="0" fontId="4" fillId="0" borderId="0"/>
    <xf numFmtId="0" fontId="31" fillId="0" borderId="0"/>
    <xf numFmtId="0" fontId="31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2" fillId="36" borderId="19" applyNumberFormat="0" applyAlignment="0" applyProtection="0"/>
    <xf numFmtId="0" fontId="42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14" fillId="0" borderId="8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7" fillId="0" borderId="0" applyNumberFormat="0" applyFill="0" applyBorder="0" applyAlignment="0" applyProtection="0"/>
    <xf numFmtId="164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2" fillId="5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2" fillId="8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2" fillId="11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2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2" fillId="17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2" fillId="20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2" fillId="6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2" fillId="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" fillId="12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2" fillId="15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31" fillId="29" borderId="0" applyNumberFormat="0" applyBorder="0" applyAlignment="0" applyProtection="0"/>
    <xf numFmtId="0" fontId="2" fillId="1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2" fillId="21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40" fillId="36" borderId="17" applyNumberFormat="0" applyAlignment="0" applyProtection="0"/>
    <xf numFmtId="0" fontId="40" fillId="36" borderId="17" applyNumberFormat="0" applyAlignment="0" applyProtection="0"/>
    <xf numFmtId="0" fontId="40" fillId="36" borderId="17" applyNumberFormat="0" applyAlignment="0" applyProtection="0"/>
    <xf numFmtId="0" fontId="41" fillId="37" borderId="18" applyNumberFormat="0" applyAlignment="0" applyProtection="0"/>
    <xf numFmtId="0" fontId="41" fillId="37" borderId="18" applyNumberFormat="0" applyAlignment="0" applyProtection="0"/>
    <xf numFmtId="0" fontId="41" fillId="37" borderId="18" applyNumberFormat="0" applyAlignment="0" applyProtection="0"/>
    <xf numFmtId="164" fontId="1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0" fillId="36" borderId="17" applyNumberFormat="0" applyAlignment="0" applyProtection="0"/>
    <xf numFmtId="0" fontId="43" fillId="28" borderId="17" applyNumberFormat="0" applyAlignment="0" applyProtection="0"/>
    <xf numFmtId="0" fontId="43" fillId="28" borderId="17" applyNumberFormat="0" applyAlignment="0" applyProtection="0"/>
    <xf numFmtId="0" fontId="43" fillId="28" borderId="17" applyNumberFormat="0" applyAlignment="0" applyProtection="0"/>
    <xf numFmtId="0" fontId="41" fillId="37" borderId="18" applyNumberFormat="0" applyAlignment="0" applyProtection="0"/>
    <xf numFmtId="0" fontId="44" fillId="38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16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2" fillId="4" borderId="7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31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5" fillId="28" borderId="0" applyNumberFormat="0" applyBorder="0" applyAlignment="0" applyProtection="0"/>
    <xf numFmtId="0" fontId="42" fillId="36" borderId="19" applyNumberFormat="0" applyAlignment="0" applyProtection="0"/>
    <xf numFmtId="0" fontId="42" fillId="36" borderId="19" applyNumberFormat="0" applyAlignment="0" applyProtection="0"/>
    <xf numFmtId="0" fontId="42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164" fontId="16" fillId="0" borderId="0" applyFont="0" applyFill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</cellStyleXfs>
  <cellXfs count="37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5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5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5" fontId="26" fillId="0" borderId="9" xfId="1" applyNumberFormat="1" applyFont="1" applyFill="1" applyBorder="1" applyAlignment="1">
      <alignment horizontal="center"/>
    </xf>
    <xf numFmtId="0" fontId="29" fillId="0" borderId="9" xfId="1" applyFont="1" applyFill="1" applyBorder="1"/>
    <xf numFmtId="0" fontId="30" fillId="0" borderId="0" xfId="1" applyFont="1" applyFill="1" applyBorder="1"/>
    <xf numFmtId="0" fontId="18" fillId="0" borderId="0" xfId="1" applyFont="1" applyFill="1" applyBorder="1" applyAlignment="1"/>
    <xf numFmtId="0" fontId="23" fillId="0" borderId="9" xfId="1" applyFont="1" applyFill="1" applyBorder="1"/>
    <xf numFmtId="0" fontId="22" fillId="0" borderId="9" xfId="1" applyFont="1" applyFill="1" applyBorder="1"/>
    <xf numFmtId="3" fontId="25" fillId="0" borderId="9" xfId="1" applyNumberFormat="1" applyFont="1" applyFill="1" applyBorder="1" applyAlignment="1">
      <alignment horizontal="center"/>
    </xf>
    <xf numFmtId="165" fontId="25" fillId="0" borderId="9" xfId="1" applyNumberFormat="1" applyFont="1" applyFill="1" applyBorder="1" applyAlignment="1">
      <alignment horizontal="center"/>
    </xf>
    <xf numFmtId="3" fontId="27" fillId="0" borderId="9" xfId="1" applyNumberFormat="1" applyFont="1" applyFill="1" applyBorder="1" applyAlignment="1">
      <alignment horizontal="center"/>
    </xf>
    <xf numFmtId="166" fontId="27" fillId="0" borderId="9" xfId="1" applyNumberFormat="1" applyFont="1" applyFill="1" applyBorder="1" applyAlignment="1">
      <alignment horizontal="center"/>
    </xf>
    <xf numFmtId="3" fontId="29" fillId="0" borderId="9" xfId="1" applyNumberFormat="1" applyFont="1" applyFill="1" applyBorder="1" applyAlignment="1">
      <alignment horizontal="center"/>
    </xf>
    <xf numFmtId="165" fontId="29" fillId="0" borderId="9" xfId="1" applyNumberFormat="1" applyFont="1" applyFill="1" applyBorder="1" applyAlignment="1">
      <alignment horizontal="center"/>
    </xf>
    <xf numFmtId="3" fontId="48" fillId="0" borderId="9" xfId="1" applyNumberFormat="1" applyFont="1" applyFill="1" applyBorder="1" applyAlignment="1">
      <alignment horizontal="center"/>
    </xf>
    <xf numFmtId="165" fontId="48" fillId="0" borderId="9" xfId="1" applyNumberFormat="1" applyFont="1" applyFill="1" applyBorder="1" applyAlignment="1">
      <alignment horizontal="center"/>
    </xf>
    <xf numFmtId="0" fontId="49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I12" sqref="I12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6" t="s">
        <v>16</v>
      </c>
      <c r="C1" s="36"/>
      <c r="D1" s="36"/>
      <c r="E1" s="36"/>
      <c r="F1" s="36"/>
      <c r="G1" s="36"/>
      <c r="H1" s="36"/>
      <c r="I1" s="36"/>
      <c r="J1" s="36"/>
      <c r="K1" s="19"/>
      <c r="L1" s="19"/>
      <c r="M1" s="19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33" t="s">
        <v>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18" x14ac:dyDescent="0.2">
      <c r="A6" s="3"/>
      <c r="B6" s="32" t="s">
        <v>18</v>
      </c>
      <c r="C6" s="32"/>
      <c r="D6" s="32"/>
      <c r="E6" s="32"/>
      <c r="F6" s="32" t="s">
        <v>19</v>
      </c>
      <c r="G6" s="32"/>
      <c r="H6" s="32"/>
      <c r="I6" s="32"/>
      <c r="J6" s="32" t="s">
        <v>12</v>
      </c>
      <c r="K6" s="32"/>
      <c r="L6" s="32"/>
      <c r="M6" s="32"/>
    </row>
    <row r="7" spans="1:13" ht="30" x14ac:dyDescent="0.25">
      <c r="A7" s="4" t="s">
        <v>0</v>
      </c>
      <c r="B7" s="5">
        <v>2020</v>
      </c>
      <c r="C7" s="6">
        <v>2021</v>
      </c>
      <c r="D7" s="7" t="s">
        <v>15</v>
      </c>
      <c r="E7" s="7" t="s">
        <v>49</v>
      </c>
      <c r="F7" s="5">
        <v>2020</v>
      </c>
      <c r="G7" s="6">
        <v>2021</v>
      </c>
      <c r="H7" s="7" t="s">
        <v>15</v>
      </c>
      <c r="I7" s="7" t="s">
        <v>49</v>
      </c>
      <c r="J7" s="5" t="s">
        <v>20</v>
      </c>
      <c r="K7" s="5" t="s">
        <v>21</v>
      </c>
      <c r="L7" s="7" t="s">
        <v>15</v>
      </c>
      <c r="M7" s="7" t="s">
        <v>49</v>
      </c>
    </row>
    <row r="8" spans="1:13" ht="16.5" x14ac:dyDescent="0.25">
      <c r="A8" s="20" t="s">
        <v>1</v>
      </c>
      <c r="B8" s="8">
        <f>B9+B18+B20</f>
        <v>2332409.8701599999</v>
      </c>
      <c r="C8" s="8">
        <f>C9+C18+C20</f>
        <v>2840461.2711</v>
      </c>
      <c r="D8" s="10">
        <f t="shared" ref="D8:D44" si="0">(C8-B8)/B8*100</f>
        <v>21.782252229328307</v>
      </c>
      <c r="E8" s="10">
        <f>C8/C$44*100</f>
        <v>14.889718158144149</v>
      </c>
      <c r="F8" s="8">
        <f>F9+F18+F20</f>
        <v>19442920.876840003</v>
      </c>
      <c r="G8" s="8">
        <f>G9+G18+G20</f>
        <v>23511606.458780002</v>
      </c>
      <c r="H8" s="10">
        <f t="shared" ref="H8:H44" si="1">(G8-F8)/F8*100</f>
        <v>20.926308386033352</v>
      </c>
      <c r="I8" s="10">
        <f t="shared" ref="I8:I44" si="2">G8/G$44*100</f>
        <v>14.144922028635795</v>
      </c>
      <c r="J8" s="8">
        <f>J9+J18+J20</f>
        <v>24054100.367550001</v>
      </c>
      <c r="K8" s="8">
        <f>K9+K18+K20</f>
        <v>28413030.143239997</v>
      </c>
      <c r="L8" s="10">
        <f t="shared" ref="L8:L44" si="3">(K8-J8)/J8*100</f>
        <v>18.121358558769369</v>
      </c>
      <c r="M8" s="10">
        <f t="shared" ref="M8:M44" si="4">K8/K$44*100</f>
        <v>14.388018386752988</v>
      </c>
    </row>
    <row r="9" spans="1:13" ht="15.75" x14ac:dyDescent="0.25">
      <c r="A9" s="9" t="s">
        <v>2</v>
      </c>
      <c r="B9" s="8">
        <f>B10+B11+B12+B13+B14+B15+B16+B17</f>
        <v>1571115.3521200002</v>
      </c>
      <c r="C9" s="8">
        <f>C10+C11+C12+C13+C14+C15+C16+C17</f>
        <v>1935838.71025</v>
      </c>
      <c r="D9" s="10">
        <f t="shared" si="0"/>
        <v>23.214295349979029</v>
      </c>
      <c r="E9" s="10">
        <f t="shared" ref="E9:E44" si="5">C9/C$44*100</f>
        <v>10.147680268875952</v>
      </c>
      <c r="F9" s="8">
        <f>F10+F11+F12+F13+F14+F15+F16+F17</f>
        <v>13007213.546340002</v>
      </c>
      <c r="G9" s="8">
        <f>G10+G11+G12+G13+G14+G15+G16+G17</f>
        <v>15252996.317540001</v>
      </c>
      <c r="H9" s="10">
        <f t="shared" si="1"/>
        <v>17.265671569080393</v>
      </c>
      <c r="I9" s="10">
        <f t="shared" si="2"/>
        <v>9.1764228868377984</v>
      </c>
      <c r="J9" s="8">
        <f>J10+J11+J12+J13+J14+J15+J16+J17</f>
        <v>16157685.729720002</v>
      </c>
      <c r="K9" s="8">
        <f>K10+K11+K12+K13+K14+K15+K16+K17</f>
        <v>18576230.216449998</v>
      </c>
      <c r="L9" s="10">
        <f t="shared" si="3"/>
        <v>14.968384254939382</v>
      </c>
      <c r="M9" s="10">
        <f t="shared" si="4"/>
        <v>9.4067806412554997</v>
      </c>
    </row>
    <row r="10" spans="1:13" ht="14.25" x14ac:dyDescent="0.2">
      <c r="A10" s="11" t="s">
        <v>22</v>
      </c>
      <c r="B10" s="12">
        <v>667002.41604000004</v>
      </c>
      <c r="C10" s="12">
        <v>903561.05975000001</v>
      </c>
      <c r="D10" s="13">
        <f t="shared" si="0"/>
        <v>35.465935058294242</v>
      </c>
      <c r="E10" s="13">
        <f t="shared" si="5"/>
        <v>4.736473492962439</v>
      </c>
      <c r="F10" s="12">
        <v>5915138.5653600004</v>
      </c>
      <c r="G10" s="12">
        <v>7319640.8780699996</v>
      </c>
      <c r="H10" s="13">
        <f t="shared" si="1"/>
        <v>23.744199686800069</v>
      </c>
      <c r="I10" s="13">
        <f t="shared" si="2"/>
        <v>4.4036016713461006</v>
      </c>
      <c r="J10" s="12">
        <v>7164747.1555899996</v>
      </c>
      <c r="K10" s="12">
        <v>8696416.7669200003</v>
      </c>
      <c r="L10" s="13">
        <f t="shared" si="3"/>
        <v>21.377859930967393</v>
      </c>
      <c r="M10" s="13">
        <f t="shared" si="4"/>
        <v>4.4037613626747012</v>
      </c>
    </row>
    <row r="11" spans="1:13" ht="14.25" x14ac:dyDescent="0.2">
      <c r="A11" s="11" t="s">
        <v>23</v>
      </c>
      <c r="B11" s="12">
        <v>263887.011</v>
      </c>
      <c r="C11" s="12">
        <v>292380.51634999999</v>
      </c>
      <c r="D11" s="13">
        <f t="shared" si="0"/>
        <v>10.797615707580238</v>
      </c>
      <c r="E11" s="13">
        <f t="shared" si="5"/>
        <v>1.5326607434074362</v>
      </c>
      <c r="F11" s="12">
        <v>1954342.2939899999</v>
      </c>
      <c r="G11" s="12">
        <v>2307244.1987100001</v>
      </c>
      <c r="H11" s="13">
        <f t="shared" si="1"/>
        <v>18.057323213300215</v>
      </c>
      <c r="I11" s="13">
        <f t="shared" si="2"/>
        <v>1.3880714339529086</v>
      </c>
      <c r="J11" s="12">
        <v>2635871.4146500002</v>
      </c>
      <c r="K11" s="12">
        <v>3082889.7910699998</v>
      </c>
      <c r="L11" s="13">
        <f t="shared" si="3"/>
        <v>16.959035783593269</v>
      </c>
      <c r="M11" s="13">
        <f t="shared" si="4"/>
        <v>1.5611384908484154</v>
      </c>
    </row>
    <row r="12" spans="1:13" ht="14.25" x14ac:dyDescent="0.2">
      <c r="A12" s="11" t="s">
        <v>24</v>
      </c>
      <c r="B12" s="12">
        <v>168475.02244999999</v>
      </c>
      <c r="C12" s="12">
        <v>181771.80270999999</v>
      </c>
      <c r="D12" s="13">
        <f t="shared" si="0"/>
        <v>7.8924341820142612</v>
      </c>
      <c r="E12" s="13">
        <f t="shared" si="5"/>
        <v>0.95284908088239784</v>
      </c>
      <c r="F12" s="12">
        <v>1367318.0920200001</v>
      </c>
      <c r="G12" s="12">
        <v>1652695.74024</v>
      </c>
      <c r="H12" s="13">
        <f t="shared" si="1"/>
        <v>20.871342951251286</v>
      </c>
      <c r="I12" s="13">
        <f t="shared" si="2"/>
        <v>0.9942856275575116</v>
      </c>
      <c r="J12" s="12">
        <v>1634272.85507</v>
      </c>
      <c r="K12" s="12">
        <v>1968145.4111800001</v>
      </c>
      <c r="L12" s="13">
        <f t="shared" si="3"/>
        <v>20.429425543857509</v>
      </c>
      <c r="M12" s="13">
        <f t="shared" si="4"/>
        <v>0.99664527933493507</v>
      </c>
    </row>
    <row r="13" spans="1:13" ht="14.25" x14ac:dyDescent="0.2">
      <c r="A13" s="11" t="s">
        <v>25</v>
      </c>
      <c r="B13" s="12">
        <v>191051.99992</v>
      </c>
      <c r="C13" s="12">
        <v>196784.15439000001</v>
      </c>
      <c r="D13" s="13">
        <f t="shared" si="0"/>
        <v>3.0003111573813714</v>
      </c>
      <c r="E13" s="13">
        <f t="shared" si="5"/>
        <v>1.0315439350176834</v>
      </c>
      <c r="F13" s="12">
        <v>1118297.88588</v>
      </c>
      <c r="G13" s="12">
        <v>1227096.61503</v>
      </c>
      <c r="H13" s="13">
        <f t="shared" si="1"/>
        <v>9.7289577780418668</v>
      </c>
      <c r="I13" s="13">
        <f t="shared" si="2"/>
        <v>0.73823904681428199</v>
      </c>
      <c r="J13" s="12">
        <v>1392076.8874600001</v>
      </c>
      <c r="K13" s="12">
        <v>1507269.9104599999</v>
      </c>
      <c r="L13" s="13">
        <f t="shared" si="3"/>
        <v>8.274903781369602</v>
      </c>
      <c r="M13" s="13">
        <f t="shared" si="4"/>
        <v>0.76326344202530161</v>
      </c>
    </row>
    <row r="14" spans="1:13" ht="14.25" x14ac:dyDescent="0.2">
      <c r="A14" s="11" t="s">
        <v>26</v>
      </c>
      <c r="B14" s="12">
        <v>171070.26412000001</v>
      </c>
      <c r="C14" s="12">
        <v>251315.22706999999</v>
      </c>
      <c r="D14" s="13">
        <f t="shared" si="0"/>
        <v>46.907604523081147</v>
      </c>
      <c r="E14" s="13">
        <f t="shared" si="5"/>
        <v>1.3173962053258916</v>
      </c>
      <c r="F14" s="12">
        <v>1609665.84626</v>
      </c>
      <c r="G14" s="12">
        <v>1735030.71368</v>
      </c>
      <c r="H14" s="13">
        <f t="shared" si="1"/>
        <v>7.7882541715897577</v>
      </c>
      <c r="I14" s="13">
        <f t="shared" si="2"/>
        <v>1.0438195367602021</v>
      </c>
      <c r="J14" s="12">
        <v>2060226.8043200001</v>
      </c>
      <c r="K14" s="12">
        <v>2064930.3828799999</v>
      </c>
      <c r="L14" s="13">
        <f t="shared" si="3"/>
        <v>0.22830392023524257</v>
      </c>
      <c r="M14" s="13">
        <f t="shared" si="4"/>
        <v>1.0456560305769063</v>
      </c>
    </row>
    <row r="15" spans="1:13" ht="14.25" x14ac:dyDescent="0.2">
      <c r="A15" s="11" t="s">
        <v>27</v>
      </c>
      <c r="B15" s="12">
        <v>22005.576830000002</v>
      </c>
      <c r="C15" s="12">
        <v>25273.720959999999</v>
      </c>
      <c r="D15" s="13">
        <f t="shared" si="0"/>
        <v>14.851435866677967</v>
      </c>
      <c r="E15" s="13">
        <f t="shared" si="5"/>
        <v>0.13248502478481139</v>
      </c>
      <c r="F15" s="12">
        <v>215797.00096999999</v>
      </c>
      <c r="G15" s="12">
        <v>239306.80872</v>
      </c>
      <c r="H15" s="13">
        <f t="shared" si="1"/>
        <v>10.894408932619195</v>
      </c>
      <c r="I15" s="13">
        <f t="shared" si="2"/>
        <v>0.14397043248408065</v>
      </c>
      <c r="J15" s="12">
        <v>267792.09736000001</v>
      </c>
      <c r="K15" s="12">
        <v>294636.62148999999</v>
      </c>
      <c r="L15" s="13">
        <f t="shared" si="3"/>
        <v>10.024389963200509</v>
      </c>
      <c r="M15" s="13">
        <f t="shared" si="4"/>
        <v>0.14920045859373063</v>
      </c>
    </row>
    <row r="16" spans="1:13" ht="14.25" x14ac:dyDescent="0.2">
      <c r="A16" s="11" t="s">
        <v>28</v>
      </c>
      <c r="B16" s="12">
        <v>79811.920360000004</v>
      </c>
      <c r="C16" s="12">
        <v>76772.534390000001</v>
      </c>
      <c r="D16" s="13">
        <f t="shared" si="0"/>
        <v>-3.8081854894488636</v>
      </c>
      <c r="E16" s="13">
        <f t="shared" si="5"/>
        <v>0.40244217056719195</v>
      </c>
      <c r="F16" s="12">
        <v>742614.67611999996</v>
      </c>
      <c r="G16" s="12">
        <v>647684.71184999996</v>
      </c>
      <c r="H16" s="13">
        <f t="shared" si="1"/>
        <v>-12.78320605862362</v>
      </c>
      <c r="I16" s="13">
        <f t="shared" si="2"/>
        <v>0.38965647729428149</v>
      </c>
      <c r="J16" s="12">
        <v>899443.12485999998</v>
      </c>
      <c r="K16" s="12">
        <v>815576.31649</v>
      </c>
      <c r="L16" s="13">
        <f t="shared" si="3"/>
        <v>-9.3243036776843464</v>
      </c>
      <c r="M16" s="13">
        <f t="shared" si="4"/>
        <v>0.41299808497370916</v>
      </c>
    </row>
    <row r="17" spans="1:13" ht="14.25" x14ac:dyDescent="0.2">
      <c r="A17" s="11" t="s">
        <v>29</v>
      </c>
      <c r="B17" s="12">
        <v>7811.1414000000004</v>
      </c>
      <c r="C17" s="12">
        <v>7979.69463</v>
      </c>
      <c r="D17" s="13">
        <f t="shared" si="0"/>
        <v>2.1578565969884953</v>
      </c>
      <c r="E17" s="13">
        <f t="shared" si="5"/>
        <v>4.1829615928100222E-2</v>
      </c>
      <c r="F17" s="12">
        <v>84039.185740000001</v>
      </c>
      <c r="G17" s="12">
        <v>124296.65124000001</v>
      </c>
      <c r="H17" s="13">
        <f t="shared" si="1"/>
        <v>47.903207468654379</v>
      </c>
      <c r="I17" s="13">
        <f t="shared" si="2"/>
        <v>7.4778660628431026E-2</v>
      </c>
      <c r="J17" s="12">
        <v>103255.39041000001</v>
      </c>
      <c r="K17" s="12">
        <v>146365.01595999999</v>
      </c>
      <c r="L17" s="13">
        <f t="shared" si="3"/>
        <v>41.750484288348524</v>
      </c>
      <c r="M17" s="13">
        <f t="shared" si="4"/>
        <v>7.4117492227801285E-2</v>
      </c>
    </row>
    <row r="18" spans="1:13" ht="15.75" x14ac:dyDescent="0.25">
      <c r="A18" s="9" t="s">
        <v>3</v>
      </c>
      <c r="B18" s="8">
        <f>B19</f>
        <v>234850.00985999999</v>
      </c>
      <c r="C18" s="8">
        <f>C19</f>
        <v>289496.57192000002</v>
      </c>
      <c r="D18" s="10">
        <f t="shared" si="0"/>
        <v>23.268707585993383</v>
      </c>
      <c r="E18" s="10">
        <f t="shared" si="5"/>
        <v>1.5175430862214891</v>
      </c>
      <c r="F18" s="8">
        <f>F19</f>
        <v>1967086.78147</v>
      </c>
      <c r="G18" s="8">
        <f>G19</f>
        <v>2671342.2963999999</v>
      </c>
      <c r="H18" s="10">
        <f t="shared" si="1"/>
        <v>35.80195452300844</v>
      </c>
      <c r="I18" s="10">
        <f t="shared" si="2"/>
        <v>1.607118108267944</v>
      </c>
      <c r="J18" s="8">
        <f>J19</f>
        <v>2383094.2492499999</v>
      </c>
      <c r="K18" s="8">
        <f>K19</f>
        <v>3154084.40258</v>
      </c>
      <c r="L18" s="10">
        <f t="shared" si="3"/>
        <v>32.352482641953578</v>
      </c>
      <c r="M18" s="10">
        <f t="shared" si="4"/>
        <v>1.5971905899831969</v>
      </c>
    </row>
    <row r="19" spans="1:13" ht="14.25" x14ac:dyDescent="0.2">
      <c r="A19" s="11" t="s">
        <v>30</v>
      </c>
      <c r="B19" s="12">
        <v>234850.00985999999</v>
      </c>
      <c r="C19" s="12">
        <v>289496.57192000002</v>
      </c>
      <c r="D19" s="13">
        <f t="shared" si="0"/>
        <v>23.268707585993383</v>
      </c>
      <c r="E19" s="13">
        <f t="shared" si="5"/>
        <v>1.5175430862214891</v>
      </c>
      <c r="F19" s="12">
        <v>1967086.78147</v>
      </c>
      <c r="G19" s="12">
        <v>2671342.2963999999</v>
      </c>
      <c r="H19" s="13">
        <f t="shared" si="1"/>
        <v>35.80195452300844</v>
      </c>
      <c r="I19" s="13">
        <f t="shared" si="2"/>
        <v>1.607118108267944</v>
      </c>
      <c r="J19" s="12">
        <v>2383094.2492499999</v>
      </c>
      <c r="K19" s="12">
        <v>3154084.40258</v>
      </c>
      <c r="L19" s="13">
        <f t="shared" si="3"/>
        <v>32.352482641953578</v>
      </c>
      <c r="M19" s="13">
        <f t="shared" si="4"/>
        <v>1.5971905899831969</v>
      </c>
    </row>
    <row r="20" spans="1:13" ht="15.75" x14ac:dyDescent="0.25">
      <c r="A20" s="9" t="s">
        <v>13</v>
      </c>
      <c r="B20" s="8">
        <f>B21</f>
        <v>526444.50818</v>
      </c>
      <c r="C20" s="8">
        <f>C21</f>
        <v>615125.98892999999</v>
      </c>
      <c r="D20" s="10">
        <f t="shared" si="0"/>
        <v>16.845361547522941</v>
      </c>
      <c r="E20" s="10">
        <f t="shared" si="5"/>
        <v>3.2244948030467082</v>
      </c>
      <c r="F20" s="8">
        <f>F21</f>
        <v>4468620.5490300003</v>
      </c>
      <c r="G20" s="8">
        <f>G21</f>
        <v>5587267.8448400004</v>
      </c>
      <c r="H20" s="10">
        <f t="shared" si="1"/>
        <v>25.033391927914394</v>
      </c>
      <c r="I20" s="10">
        <f t="shared" si="2"/>
        <v>3.3613810335300518</v>
      </c>
      <c r="J20" s="8">
        <f>J21</f>
        <v>5513320.38858</v>
      </c>
      <c r="K20" s="8">
        <f>K21</f>
        <v>6682715.5242100004</v>
      </c>
      <c r="L20" s="10">
        <f t="shared" si="3"/>
        <v>21.210360603244162</v>
      </c>
      <c r="M20" s="10">
        <f t="shared" si="4"/>
        <v>3.3840471555142906</v>
      </c>
    </row>
    <row r="21" spans="1:13" ht="14.25" x14ac:dyDescent="0.2">
      <c r="A21" s="11" t="s">
        <v>31</v>
      </c>
      <c r="B21" s="12">
        <v>526444.50818</v>
      </c>
      <c r="C21" s="12">
        <v>615125.98892999999</v>
      </c>
      <c r="D21" s="13">
        <f t="shared" si="0"/>
        <v>16.845361547522941</v>
      </c>
      <c r="E21" s="13">
        <f t="shared" si="5"/>
        <v>3.2244948030467082</v>
      </c>
      <c r="F21" s="12">
        <v>4468620.5490300003</v>
      </c>
      <c r="G21" s="12">
        <v>5587267.8448400004</v>
      </c>
      <c r="H21" s="13">
        <f t="shared" si="1"/>
        <v>25.033391927914394</v>
      </c>
      <c r="I21" s="13">
        <f t="shared" si="2"/>
        <v>3.3613810335300518</v>
      </c>
      <c r="J21" s="12">
        <v>5513320.38858</v>
      </c>
      <c r="K21" s="12">
        <v>6682715.5242100004</v>
      </c>
      <c r="L21" s="13">
        <f t="shared" si="3"/>
        <v>21.210360603244162</v>
      </c>
      <c r="M21" s="13">
        <f t="shared" si="4"/>
        <v>3.3840471555142906</v>
      </c>
    </row>
    <row r="22" spans="1:13" ht="16.5" x14ac:dyDescent="0.25">
      <c r="A22" s="20" t="s">
        <v>4</v>
      </c>
      <c r="B22" s="8">
        <f>B23+B27+B29</f>
        <v>13279494.244120002</v>
      </c>
      <c r="C22" s="8">
        <f>C23+C27+C29</f>
        <v>15769914.273479998</v>
      </c>
      <c r="D22" s="10">
        <f t="shared" si="0"/>
        <v>18.753877094850385</v>
      </c>
      <c r="E22" s="10">
        <f t="shared" si="5"/>
        <v>82.666002631072359</v>
      </c>
      <c r="F22" s="8">
        <f>F23+F27+F29</f>
        <v>102087574.65706</v>
      </c>
      <c r="G22" s="8">
        <f>G23+G27+G29</f>
        <v>137855650.14324003</v>
      </c>
      <c r="H22" s="10">
        <f t="shared" si="1"/>
        <v>35.036659070738779</v>
      </c>
      <c r="I22" s="10">
        <f t="shared" si="2"/>
        <v>82.935950204068149</v>
      </c>
      <c r="J22" s="8">
        <f>J23+J27+J29</f>
        <v>125677321.17274003</v>
      </c>
      <c r="K22" s="8">
        <f>K23+K27+K29</f>
        <v>163300704.88152003</v>
      </c>
      <c r="L22" s="10">
        <f t="shared" si="3"/>
        <v>29.936493997248476</v>
      </c>
      <c r="M22" s="10">
        <f t="shared" si="4"/>
        <v>82.693522393071532</v>
      </c>
    </row>
    <row r="23" spans="1:13" ht="15.75" x14ac:dyDescent="0.25">
      <c r="A23" s="9" t="s">
        <v>5</v>
      </c>
      <c r="B23" s="8">
        <f>B24+B25+B26</f>
        <v>1186634.4163899999</v>
      </c>
      <c r="C23" s="8">
        <f>C24+C25+C26</f>
        <v>1354446.5555699999</v>
      </c>
      <c r="D23" s="10">
        <f>(C23-B23)/B23*100</f>
        <v>14.141856738870004</v>
      </c>
      <c r="E23" s="10">
        <f t="shared" si="5"/>
        <v>7.1000184645701596</v>
      </c>
      <c r="F23" s="8">
        <f>F24+F25+F26</f>
        <v>8985388.6615399998</v>
      </c>
      <c r="G23" s="8">
        <f>G24+G25+G26</f>
        <v>12321586.266489999</v>
      </c>
      <c r="H23" s="10">
        <f t="shared" si="1"/>
        <v>37.129140770836848</v>
      </c>
      <c r="I23" s="10">
        <f t="shared" si="2"/>
        <v>7.4128442611596155</v>
      </c>
      <c r="J23" s="8">
        <f>J24+J25+J26</f>
        <v>10974094.17152</v>
      </c>
      <c r="K23" s="8">
        <f>K24+K25+K26</f>
        <v>14554696.77272</v>
      </c>
      <c r="L23" s="10">
        <f t="shared" si="3"/>
        <v>32.627773602420774</v>
      </c>
      <c r="M23" s="10">
        <f t="shared" si="4"/>
        <v>7.3703242393994755</v>
      </c>
    </row>
    <row r="24" spans="1:13" ht="14.25" x14ac:dyDescent="0.2">
      <c r="A24" s="11" t="s">
        <v>32</v>
      </c>
      <c r="B24" s="12">
        <v>769151.28098000004</v>
      </c>
      <c r="C24" s="12">
        <v>918211.21103999997</v>
      </c>
      <c r="D24" s="13">
        <f t="shared" si="0"/>
        <v>19.37979351345264</v>
      </c>
      <c r="E24" s="13">
        <f t="shared" si="5"/>
        <v>4.8132696900807312</v>
      </c>
      <c r="F24" s="12">
        <v>5811068.1776900003</v>
      </c>
      <c r="G24" s="12">
        <v>8278911.3443900002</v>
      </c>
      <c r="H24" s="13">
        <f t="shared" si="1"/>
        <v>42.46797819675573</v>
      </c>
      <c r="I24" s="13">
        <f t="shared" si="2"/>
        <v>4.9807126388275451</v>
      </c>
      <c r="J24" s="12">
        <v>7083428.02599</v>
      </c>
      <c r="K24" s="12">
        <v>9751481.4500900004</v>
      </c>
      <c r="L24" s="13">
        <f t="shared" si="3"/>
        <v>37.666133040535918</v>
      </c>
      <c r="M24" s="13">
        <f t="shared" si="4"/>
        <v>4.938033490080139</v>
      </c>
    </row>
    <row r="25" spans="1:13" ht="14.25" x14ac:dyDescent="0.2">
      <c r="A25" s="11" t="s">
        <v>33</v>
      </c>
      <c r="B25" s="12">
        <v>130849.26592999999</v>
      </c>
      <c r="C25" s="12">
        <v>159493.86632</v>
      </c>
      <c r="D25" s="13">
        <f t="shared" si="0"/>
        <v>21.891296207442167</v>
      </c>
      <c r="E25" s="13">
        <f t="shared" si="5"/>
        <v>0.83606798009178451</v>
      </c>
      <c r="F25" s="12">
        <v>1117931.40203</v>
      </c>
      <c r="G25" s="12">
        <v>1425874.5407499999</v>
      </c>
      <c r="H25" s="13">
        <f t="shared" si="1"/>
        <v>27.545799157338298</v>
      </c>
      <c r="I25" s="13">
        <f t="shared" si="2"/>
        <v>0.85782671791845599</v>
      </c>
      <c r="J25" s="12">
        <v>1356410.6600299999</v>
      </c>
      <c r="K25" s="12">
        <v>1639594.4294199999</v>
      </c>
      <c r="L25" s="13">
        <f t="shared" si="3"/>
        <v>20.877436143397517</v>
      </c>
      <c r="M25" s="13">
        <f t="shared" si="4"/>
        <v>0.83027099462411136</v>
      </c>
    </row>
    <row r="26" spans="1:13" ht="14.25" x14ac:dyDescent="0.2">
      <c r="A26" s="11" t="s">
        <v>34</v>
      </c>
      <c r="B26" s="12">
        <v>286633.86947999999</v>
      </c>
      <c r="C26" s="12">
        <v>276741.47820999997</v>
      </c>
      <c r="D26" s="13">
        <f t="shared" si="0"/>
        <v>-3.4512290148915103</v>
      </c>
      <c r="E26" s="13">
        <f t="shared" si="5"/>
        <v>1.4506807943976443</v>
      </c>
      <c r="F26" s="12">
        <v>2056389.08182</v>
      </c>
      <c r="G26" s="12">
        <v>2616800.3813499999</v>
      </c>
      <c r="H26" s="13">
        <f t="shared" si="1"/>
        <v>27.252201661857196</v>
      </c>
      <c r="I26" s="13">
        <f t="shared" si="2"/>
        <v>1.5743049044136141</v>
      </c>
      <c r="J26" s="12">
        <v>2534255.4855</v>
      </c>
      <c r="K26" s="12">
        <v>3163620.8932099999</v>
      </c>
      <c r="L26" s="13">
        <f t="shared" si="3"/>
        <v>24.834331475692881</v>
      </c>
      <c r="M26" s="13">
        <f t="shared" si="4"/>
        <v>1.6020197546952255</v>
      </c>
    </row>
    <row r="27" spans="1:13" ht="15.75" x14ac:dyDescent="0.25">
      <c r="A27" s="9" t="s">
        <v>6</v>
      </c>
      <c r="B27" s="8">
        <f>B28</f>
        <v>1721130.7699899999</v>
      </c>
      <c r="C27" s="8">
        <f>C28</f>
        <v>2312698.46263</v>
      </c>
      <c r="D27" s="10">
        <f t="shared" si="0"/>
        <v>34.370874250504343</v>
      </c>
      <c r="E27" s="10">
        <f t="shared" si="5"/>
        <v>12.123181767586104</v>
      </c>
      <c r="F27" s="8">
        <f>F28</f>
        <v>14827490.46369</v>
      </c>
      <c r="G27" s="8">
        <f>G28</f>
        <v>20535462.874400001</v>
      </c>
      <c r="H27" s="10">
        <f t="shared" si="1"/>
        <v>38.495876457906711</v>
      </c>
      <c r="I27" s="10">
        <f t="shared" si="2"/>
        <v>12.354431063210535</v>
      </c>
      <c r="J27" s="8">
        <f>J28</f>
        <v>18454308.08399</v>
      </c>
      <c r="K27" s="8">
        <f>K28</f>
        <v>23964095.489780001</v>
      </c>
      <c r="L27" s="10">
        <f t="shared" si="3"/>
        <v>29.856374894759707</v>
      </c>
      <c r="M27" s="10">
        <f t="shared" si="4"/>
        <v>12.135131127888254</v>
      </c>
    </row>
    <row r="28" spans="1:13" ht="14.25" x14ac:dyDescent="0.2">
      <c r="A28" s="11" t="s">
        <v>35</v>
      </c>
      <c r="B28" s="12">
        <v>1721130.7699899999</v>
      </c>
      <c r="C28" s="12">
        <v>2312698.46263</v>
      </c>
      <c r="D28" s="13">
        <f t="shared" si="0"/>
        <v>34.370874250504343</v>
      </c>
      <c r="E28" s="13">
        <f t="shared" si="5"/>
        <v>12.123181767586104</v>
      </c>
      <c r="F28" s="12">
        <v>14827490.46369</v>
      </c>
      <c r="G28" s="12">
        <v>20535462.874400001</v>
      </c>
      <c r="H28" s="13">
        <f t="shared" si="1"/>
        <v>38.495876457906711</v>
      </c>
      <c r="I28" s="13">
        <f t="shared" si="2"/>
        <v>12.354431063210535</v>
      </c>
      <c r="J28" s="12">
        <v>18454308.08399</v>
      </c>
      <c r="K28" s="12">
        <v>23964095.489780001</v>
      </c>
      <c r="L28" s="13">
        <f t="shared" si="3"/>
        <v>29.856374894759707</v>
      </c>
      <c r="M28" s="13">
        <f t="shared" si="4"/>
        <v>12.135131127888254</v>
      </c>
    </row>
    <row r="29" spans="1:13" ht="15.75" x14ac:dyDescent="0.25">
      <c r="A29" s="9" t="s">
        <v>7</v>
      </c>
      <c r="B29" s="8">
        <f>B30+B31+B32+B33+B34+B35+B36+B37+B38+B39+B40+B41</f>
        <v>10371729.057740001</v>
      </c>
      <c r="C29" s="8">
        <f>C30+C31+C32+C33+C34+C35+C36+C37+C38+C39+C40+C41</f>
        <v>12102769.255279999</v>
      </c>
      <c r="D29" s="10">
        <f t="shared" si="0"/>
        <v>16.689986673419639</v>
      </c>
      <c r="E29" s="10">
        <f t="shared" si="5"/>
        <v>63.442802398916101</v>
      </c>
      <c r="F29" s="8">
        <f>F30+F31+F32+F33+F34+F35+F36+F37+F38+F39+F40+F41</f>
        <v>78274695.531829998</v>
      </c>
      <c r="G29" s="8">
        <f>G30+G31+G32+G33+G34+G35+G36+G37+G38+G39+G40+G41</f>
        <v>104998601.00235002</v>
      </c>
      <c r="H29" s="10">
        <f t="shared" si="1"/>
        <v>34.14118098952283</v>
      </c>
      <c r="I29" s="10">
        <f t="shared" si="2"/>
        <v>63.168674879697981</v>
      </c>
      <c r="J29" s="8">
        <f>J30+J31+J32+J33+J34+J35+J36+J37+J38+J39+J40+J41</f>
        <v>96248918.917230025</v>
      </c>
      <c r="K29" s="8">
        <f>K30+K31+K32+K33+K34+K35+K36+K37+K38+K39+K40+K41</f>
        <v>124781912.61902002</v>
      </c>
      <c r="L29" s="10">
        <f t="shared" si="3"/>
        <v>29.64500175459337</v>
      </c>
      <c r="M29" s="10">
        <f t="shared" si="4"/>
        <v>63.188067025783802</v>
      </c>
    </row>
    <row r="30" spans="1:13" ht="14.25" x14ac:dyDescent="0.2">
      <c r="A30" s="11" t="s">
        <v>36</v>
      </c>
      <c r="B30" s="12">
        <v>1846769.2877400001</v>
      </c>
      <c r="C30" s="12">
        <v>1913265.2248800001</v>
      </c>
      <c r="D30" s="13">
        <f t="shared" si="0"/>
        <v>3.6006629296599915</v>
      </c>
      <c r="E30" s="13">
        <f t="shared" si="5"/>
        <v>10.029349898232972</v>
      </c>
      <c r="F30" s="12">
        <v>13951845.586859999</v>
      </c>
      <c r="G30" s="12">
        <v>16720208.53658</v>
      </c>
      <c r="H30" s="13">
        <f t="shared" si="1"/>
        <v>19.8422705618766</v>
      </c>
      <c r="I30" s="13">
        <f t="shared" si="2"/>
        <v>10.059118949064224</v>
      </c>
      <c r="J30" s="12">
        <v>16815378.521329999</v>
      </c>
      <c r="K30" s="12">
        <v>19886472.119240001</v>
      </c>
      <c r="L30" s="13">
        <f t="shared" si="3"/>
        <v>18.263600751029042</v>
      </c>
      <c r="M30" s="13">
        <f t="shared" si="4"/>
        <v>10.070271458440375</v>
      </c>
    </row>
    <row r="31" spans="1:13" ht="14.25" x14ac:dyDescent="0.2">
      <c r="A31" s="11" t="s">
        <v>37</v>
      </c>
      <c r="B31" s="12">
        <v>2914054.4328200002</v>
      </c>
      <c r="C31" s="12">
        <v>2606327.38423</v>
      </c>
      <c r="D31" s="13">
        <f t="shared" si="0"/>
        <v>-10.560099534318082</v>
      </c>
      <c r="E31" s="13">
        <f t="shared" si="5"/>
        <v>13.662386660181127</v>
      </c>
      <c r="F31" s="12">
        <v>20051435.610550001</v>
      </c>
      <c r="G31" s="12">
        <v>23852902.649110001</v>
      </c>
      <c r="H31" s="13">
        <f t="shared" si="1"/>
        <v>18.958577891349929</v>
      </c>
      <c r="I31" s="13">
        <f t="shared" si="2"/>
        <v>14.350250746150353</v>
      </c>
      <c r="J31" s="12">
        <v>25279272.927960001</v>
      </c>
      <c r="K31" s="12">
        <v>29346732.731059998</v>
      </c>
      <c r="L31" s="13">
        <f t="shared" si="3"/>
        <v>16.090098060538782</v>
      </c>
      <c r="M31" s="13">
        <f t="shared" si="4"/>
        <v>14.860834201665613</v>
      </c>
    </row>
    <row r="32" spans="1:13" ht="14.25" x14ac:dyDescent="0.2">
      <c r="A32" s="11" t="s">
        <v>38</v>
      </c>
      <c r="B32" s="12">
        <v>41729.86378</v>
      </c>
      <c r="C32" s="12">
        <v>208205.03047999999</v>
      </c>
      <c r="D32" s="13">
        <f t="shared" si="0"/>
        <v>398.9353226208878</v>
      </c>
      <c r="E32" s="13">
        <f t="shared" si="5"/>
        <v>1.0914122486008966</v>
      </c>
      <c r="F32" s="12">
        <v>963589.69892</v>
      </c>
      <c r="G32" s="12">
        <v>1195418.81916</v>
      </c>
      <c r="H32" s="13">
        <f t="shared" si="1"/>
        <v>24.058903960870083</v>
      </c>
      <c r="I32" s="13">
        <f t="shared" si="2"/>
        <v>0.7191812272898801</v>
      </c>
      <c r="J32" s="12">
        <v>1236935.19735</v>
      </c>
      <c r="K32" s="12">
        <v>1606835.47514</v>
      </c>
      <c r="L32" s="13">
        <f t="shared" si="3"/>
        <v>29.904580173841872</v>
      </c>
      <c r="M32" s="13">
        <f t="shared" si="4"/>
        <v>0.81368225227120961</v>
      </c>
    </row>
    <row r="33" spans="1:13" ht="14.25" x14ac:dyDescent="0.2">
      <c r="A33" s="11" t="s">
        <v>39</v>
      </c>
      <c r="B33" s="12">
        <v>1121149.4062900001</v>
      </c>
      <c r="C33" s="12">
        <v>1233021.4127799999</v>
      </c>
      <c r="D33" s="13">
        <f t="shared" si="0"/>
        <v>9.9783316891007345</v>
      </c>
      <c r="E33" s="13">
        <f t="shared" si="5"/>
        <v>6.4635070036146134</v>
      </c>
      <c r="F33" s="12">
        <v>8720317.6021500006</v>
      </c>
      <c r="G33" s="12">
        <v>11586647.22782</v>
      </c>
      <c r="H33" s="13">
        <f t="shared" si="1"/>
        <v>32.86955540430435</v>
      </c>
      <c r="I33" s="13">
        <f t="shared" si="2"/>
        <v>6.970694320617989</v>
      </c>
      <c r="J33" s="12">
        <v>10706591.94729</v>
      </c>
      <c r="K33" s="12">
        <v>13914090.61624</v>
      </c>
      <c r="L33" s="13">
        <f t="shared" si="3"/>
        <v>29.958166751296311</v>
      </c>
      <c r="M33" s="13">
        <f t="shared" si="4"/>
        <v>7.0459289492232777</v>
      </c>
    </row>
    <row r="34" spans="1:13" ht="14.25" x14ac:dyDescent="0.2">
      <c r="A34" s="11" t="s">
        <v>40</v>
      </c>
      <c r="B34" s="12">
        <v>735206.19264999998</v>
      </c>
      <c r="C34" s="12">
        <v>809811.23650999996</v>
      </c>
      <c r="D34" s="13">
        <f t="shared" si="0"/>
        <v>10.147499382600579</v>
      </c>
      <c r="E34" s="13">
        <f t="shared" si="5"/>
        <v>4.2450362536583972</v>
      </c>
      <c r="F34" s="12">
        <v>6012404.4611</v>
      </c>
      <c r="G34" s="12">
        <v>7642821.0902300002</v>
      </c>
      <c r="H34" s="13">
        <f t="shared" si="1"/>
        <v>27.117547391875018</v>
      </c>
      <c r="I34" s="13">
        <f t="shared" si="2"/>
        <v>4.5980315547407367</v>
      </c>
      <c r="J34" s="12">
        <v>7435496.1024099998</v>
      </c>
      <c r="K34" s="12">
        <v>9169567.9514899999</v>
      </c>
      <c r="L34" s="13">
        <f t="shared" si="3"/>
        <v>23.321535311113283</v>
      </c>
      <c r="M34" s="13">
        <f t="shared" si="4"/>
        <v>4.6433594593573524</v>
      </c>
    </row>
    <row r="35" spans="1:13" ht="14.25" x14ac:dyDescent="0.2">
      <c r="A35" s="11" t="s">
        <v>41</v>
      </c>
      <c r="B35" s="12">
        <v>800778.22903000005</v>
      </c>
      <c r="C35" s="12">
        <v>1144850.12925</v>
      </c>
      <c r="D35" s="13">
        <f t="shared" si="0"/>
        <v>42.967189634611032</v>
      </c>
      <c r="E35" s="13">
        <f t="shared" si="5"/>
        <v>6.0013125090932711</v>
      </c>
      <c r="F35" s="12">
        <v>6671549.3613400003</v>
      </c>
      <c r="G35" s="12">
        <v>9927549.4148999993</v>
      </c>
      <c r="H35" s="13">
        <f t="shared" si="1"/>
        <v>48.804256361014495</v>
      </c>
      <c r="I35" s="13">
        <f t="shared" si="2"/>
        <v>5.9725571136697191</v>
      </c>
      <c r="J35" s="12">
        <v>8032869.5192999998</v>
      </c>
      <c r="K35" s="12">
        <v>11508391.43107</v>
      </c>
      <c r="L35" s="13">
        <f t="shared" si="3"/>
        <v>43.266256266451393</v>
      </c>
      <c r="M35" s="13">
        <f t="shared" si="4"/>
        <v>5.8277116758552072</v>
      </c>
    </row>
    <row r="36" spans="1:13" ht="14.25" x14ac:dyDescent="0.2">
      <c r="A36" s="11" t="s">
        <v>42</v>
      </c>
      <c r="B36" s="12">
        <v>1103693.70264</v>
      </c>
      <c r="C36" s="12">
        <v>2294017.7712900001</v>
      </c>
      <c r="D36" s="13">
        <f t="shared" si="0"/>
        <v>107.8491311314709</v>
      </c>
      <c r="E36" s="13">
        <f t="shared" si="5"/>
        <v>12.025257450897863</v>
      </c>
      <c r="F36" s="12">
        <v>10030305.489909999</v>
      </c>
      <c r="G36" s="12">
        <v>18119107.185449999</v>
      </c>
      <c r="H36" s="13">
        <f t="shared" si="1"/>
        <v>80.643622506582105</v>
      </c>
      <c r="I36" s="13">
        <f t="shared" si="2"/>
        <v>10.900716580809242</v>
      </c>
      <c r="J36" s="12">
        <v>12127902.39474</v>
      </c>
      <c r="K36" s="12">
        <v>20691649.028749999</v>
      </c>
      <c r="L36" s="13">
        <f t="shared" si="3"/>
        <v>70.611935644569385</v>
      </c>
      <c r="M36" s="13">
        <f t="shared" si="4"/>
        <v>10.478003408190727</v>
      </c>
    </row>
    <row r="37" spans="1:13" ht="14.25" x14ac:dyDescent="0.2">
      <c r="A37" s="14" t="s">
        <v>43</v>
      </c>
      <c r="B37" s="12">
        <v>356368.76887999999</v>
      </c>
      <c r="C37" s="12">
        <v>381339.75156</v>
      </c>
      <c r="D37" s="13">
        <f t="shared" si="0"/>
        <v>7.0070625881384379</v>
      </c>
      <c r="E37" s="13">
        <f t="shared" si="5"/>
        <v>1.9989856862319502</v>
      </c>
      <c r="F37" s="12">
        <v>3086996.9909399999</v>
      </c>
      <c r="G37" s="12">
        <v>3800029.0899</v>
      </c>
      <c r="H37" s="13">
        <f t="shared" si="1"/>
        <v>23.097920116303051</v>
      </c>
      <c r="I37" s="13">
        <f t="shared" si="2"/>
        <v>2.2861523850962095</v>
      </c>
      <c r="J37" s="12">
        <v>3668258.9124400001</v>
      </c>
      <c r="K37" s="12">
        <v>4470367.8244000003</v>
      </c>
      <c r="L37" s="13">
        <f t="shared" si="3"/>
        <v>21.866202225798308</v>
      </c>
      <c r="M37" s="13">
        <f t="shared" si="4"/>
        <v>2.2637407600934476</v>
      </c>
    </row>
    <row r="38" spans="1:13" ht="14.25" x14ac:dyDescent="0.2">
      <c r="A38" s="11" t="s">
        <v>44</v>
      </c>
      <c r="B38" s="12">
        <v>694774.87872000004</v>
      </c>
      <c r="C38" s="12">
        <v>686249.74569000001</v>
      </c>
      <c r="D38" s="13">
        <f t="shared" si="0"/>
        <v>-1.227035301809714</v>
      </c>
      <c r="E38" s="13">
        <f t="shared" si="5"/>
        <v>3.5973260411556818</v>
      </c>
      <c r="F38" s="12">
        <v>3161485.0434300001</v>
      </c>
      <c r="G38" s="12">
        <v>4569104.7396200001</v>
      </c>
      <c r="H38" s="13">
        <f t="shared" si="1"/>
        <v>44.524003019252831</v>
      </c>
      <c r="I38" s="13">
        <f t="shared" si="2"/>
        <v>2.7488394038877062</v>
      </c>
      <c r="J38" s="12">
        <v>3835388.9478600002</v>
      </c>
      <c r="K38" s="12">
        <v>5185642.3789400002</v>
      </c>
      <c r="L38" s="13">
        <f t="shared" si="3"/>
        <v>35.205123898409042</v>
      </c>
      <c r="M38" s="13">
        <f t="shared" si="4"/>
        <v>2.6259472333353235</v>
      </c>
    </row>
    <row r="39" spans="1:13" ht="14.25" x14ac:dyDescent="0.2">
      <c r="A39" s="11" t="s">
        <v>45</v>
      </c>
      <c r="B39" s="12">
        <v>287144.69549999997</v>
      </c>
      <c r="C39" s="12">
        <v>301649.25711000001</v>
      </c>
      <c r="D39" s="13">
        <f>(C39-B39)/B39*100</f>
        <v>5.0513075245020627</v>
      </c>
      <c r="E39" s="13">
        <f t="shared" si="5"/>
        <v>1.581247548304747</v>
      </c>
      <c r="F39" s="12">
        <v>1808107.7532599999</v>
      </c>
      <c r="G39" s="12">
        <v>2410927.6774200001</v>
      </c>
      <c r="H39" s="13">
        <f t="shared" si="1"/>
        <v>33.339822976430575</v>
      </c>
      <c r="I39" s="13">
        <f t="shared" si="2"/>
        <v>1.4504489122669435</v>
      </c>
      <c r="J39" s="12">
        <v>2457038.6934400001</v>
      </c>
      <c r="K39" s="12">
        <v>2881802.30394</v>
      </c>
      <c r="L39" s="13">
        <f t="shared" si="3"/>
        <v>17.287623985493923</v>
      </c>
      <c r="M39" s="13">
        <f t="shared" si="4"/>
        <v>1.4593101941976709</v>
      </c>
    </row>
    <row r="40" spans="1:13" ht="14.25" x14ac:dyDescent="0.2">
      <c r="A40" s="11" t="s">
        <v>46</v>
      </c>
      <c r="B40" s="12">
        <v>459634.50439000002</v>
      </c>
      <c r="C40" s="12">
        <v>513955.95814</v>
      </c>
      <c r="D40" s="13">
        <f>(C40-B40)/B40*100</f>
        <v>11.818402063198505</v>
      </c>
      <c r="E40" s="13">
        <f t="shared" si="5"/>
        <v>2.6941607830618142</v>
      </c>
      <c r="F40" s="12">
        <v>3735532.3535799999</v>
      </c>
      <c r="G40" s="12">
        <v>5065214.2063199999</v>
      </c>
      <c r="H40" s="13">
        <f t="shared" si="1"/>
        <v>35.59551161337636</v>
      </c>
      <c r="I40" s="13">
        <f t="shared" si="2"/>
        <v>3.0473060244668817</v>
      </c>
      <c r="J40" s="12">
        <v>4545057.24376</v>
      </c>
      <c r="K40" s="12">
        <v>5992408.7669200003</v>
      </c>
      <c r="L40" s="13">
        <f t="shared" si="3"/>
        <v>31.844516923237837</v>
      </c>
      <c r="M40" s="13">
        <f t="shared" si="4"/>
        <v>3.0344840759582934</v>
      </c>
    </row>
    <row r="41" spans="1:13" ht="14.25" x14ac:dyDescent="0.2">
      <c r="A41" s="11" t="s">
        <v>47</v>
      </c>
      <c r="B41" s="12">
        <v>10425.095300000001</v>
      </c>
      <c r="C41" s="12">
        <v>10076.353359999999</v>
      </c>
      <c r="D41" s="13">
        <f t="shared" si="0"/>
        <v>-3.345215846611989</v>
      </c>
      <c r="E41" s="13">
        <f t="shared" si="5"/>
        <v>5.2820315882767324E-2</v>
      </c>
      <c r="F41" s="12">
        <v>81125.579790000003</v>
      </c>
      <c r="G41" s="12">
        <v>108670.36584</v>
      </c>
      <c r="H41" s="13">
        <f t="shared" si="1"/>
        <v>33.953268650038446</v>
      </c>
      <c r="I41" s="13">
        <f t="shared" si="2"/>
        <v>6.5377661638093248E-2</v>
      </c>
      <c r="J41" s="12">
        <v>108728.50934999999</v>
      </c>
      <c r="K41" s="12">
        <v>127951.99183</v>
      </c>
      <c r="L41" s="13">
        <f t="shared" si="3"/>
        <v>17.680259386357537</v>
      </c>
      <c r="M41" s="13">
        <f t="shared" si="4"/>
        <v>6.4793357195297635E-2</v>
      </c>
    </row>
    <row r="42" spans="1:13" ht="15.75" x14ac:dyDescent="0.25">
      <c r="A42" s="9" t="s">
        <v>8</v>
      </c>
      <c r="B42" s="8">
        <f>B43</f>
        <v>393981.22207000002</v>
      </c>
      <c r="C42" s="8">
        <f>C43</f>
        <v>466286.89409999998</v>
      </c>
      <c r="D42" s="10">
        <f t="shared" si="0"/>
        <v>18.352568086900639</v>
      </c>
      <c r="E42" s="10">
        <f t="shared" si="5"/>
        <v>2.4442792107835007</v>
      </c>
      <c r="F42" s="8">
        <f>F43</f>
        <v>3358665.1648800001</v>
      </c>
      <c r="G42" s="8">
        <f>G43</f>
        <v>4852157.0588100003</v>
      </c>
      <c r="H42" s="10">
        <f t="shared" si="1"/>
        <v>44.46682895177377</v>
      </c>
      <c r="I42" s="10">
        <f t="shared" si="2"/>
        <v>2.9191277672960663</v>
      </c>
      <c r="J42" s="8">
        <f>J43</f>
        <v>4097455.6832599998</v>
      </c>
      <c r="K42" s="8">
        <f>K43</f>
        <v>5763286.3376799999</v>
      </c>
      <c r="L42" s="10">
        <f t="shared" si="3"/>
        <v>40.655245186072129</v>
      </c>
      <c r="M42" s="10">
        <f t="shared" si="4"/>
        <v>2.9184592201754631</v>
      </c>
    </row>
    <row r="43" spans="1:13" ht="14.25" x14ac:dyDescent="0.2">
      <c r="A43" s="11" t="s">
        <v>48</v>
      </c>
      <c r="B43" s="12">
        <v>393981.22207000002</v>
      </c>
      <c r="C43" s="12">
        <v>466286.89409999998</v>
      </c>
      <c r="D43" s="13">
        <f t="shared" si="0"/>
        <v>18.352568086900639</v>
      </c>
      <c r="E43" s="13">
        <f t="shared" si="5"/>
        <v>2.4442792107835007</v>
      </c>
      <c r="F43" s="12">
        <v>3358665.1648800001</v>
      </c>
      <c r="G43" s="12">
        <v>4852157.0588100003</v>
      </c>
      <c r="H43" s="13">
        <f t="shared" si="1"/>
        <v>44.46682895177377</v>
      </c>
      <c r="I43" s="13">
        <f t="shared" si="2"/>
        <v>2.9191277672960663</v>
      </c>
      <c r="J43" s="12">
        <v>4097455.6832599998</v>
      </c>
      <c r="K43" s="12">
        <v>5763286.3376799999</v>
      </c>
      <c r="L43" s="13">
        <f t="shared" si="3"/>
        <v>40.655245186072129</v>
      </c>
      <c r="M43" s="13">
        <f t="shared" si="4"/>
        <v>2.9184592201754631</v>
      </c>
    </row>
    <row r="44" spans="1:13" ht="15.75" x14ac:dyDescent="0.25">
      <c r="A44" s="9" t="s">
        <v>9</v>
      </c>
      <c r="B44" s="8">
        <f>B8+B22+B42</f>
        <v>16005885.336350001</v>
      </c>
      <c r="C44" s="8">
        <f>C8+C22+C42</f>
        <v>19076662.438679997</v>
      </c>
      <c r="D44" s="10">
        <f t="shared" si="0"/>
        <v>19.185299893134548</v>
      </c>
      <c r="E44" s="10">
        <f t="shared" si="5"/>
        <v>100</v>
      </c>
      <c r="F44" s="15">
        <f>F8+F22+F42</f>
        <v>124889160.69878</v>
      </c>
      <c r="G44" s="15">
        <f>G8+G22+G42</f>
        <v>166219413.66083002</v>
      </c>
      <c r="H44" s="16">
        <f t="shared" si="1"/>
        <v>33.093546894541475</v>
      </c>
      <c r="I44" s="16">
        <f t="shared" si="2"/>
        <v>100</v>
      </c>
      <c r="J44" s="15">
        <f>J8+J22+J42</f>
        <v>153828877.22355002</v>
      </c>
      <c r="K44" s="15">
        <f>K8+K22+K42</f>
        <v>197477021.36244005</v>
      </c>
      <c r="L44" s="16">
        <f t="shared" si="3"/>
        <v>28.374480088975019</v>
      </c>
      <c r="M44" s="16">
        <f t="shared" si="4"/>
        <v>100</v>
      </c>
    </row>
    <row r="45" spans="1:13" ht="15.75" x14ac:dyDescent="0.25">
      <c r="A45" s="9" t="s">
        <v>14</v>
      </c>
      <c r="B45" s="8"/>
      <c r="C45" s="8"/>
      <c r="D45" s="10"/>
      <c r="E45" s="10"/>
      <c r="F45" s="15"/>
      <c r="G45" s="15"/>
      <c r="H45" s="16"/>
      <c r="I45" s="16"/>
      <c r="J45" s="15"/>
      <c r="K45" s="15"/>
      <c r="L45" s="16"/>
      <c r="M45" s="16"/>
    </row>
    <row r="46" spans="1:13" ht="15.75" x14ac:dyDescent="0.25">
      <c r="A46" s="21" t="s">
        <v>10</v>
      </c>
      <c r="B46" s="22"/>
      <c r="C46" s="22"/>
      <c r="D46" s="23"/>
      <c r="E46" s="23"/>
      <c r="F46" s="24"/>
      <c r="G46" s="24"/>
      <c r="H46" s="25"/>
      <c r="I46" s="25"/>
      <c r="J46" s="24"/>
      <c r="K46" s="24"/>
      <c r="L46" s="25"/>
      <c r="M46" s="25"/>
    </row>
    <row r="47" spans="1:13" s="18" customFormat="1" ht="22.5" customHeight="1" x14ac:dyDescent="0.3">
      <c r="A47" s="17" t="s">
        <v>11</v>
      </c>
      <c r="B47" s="26"/>
      <c r="C47" s="26"/>
      <c r="D47" s="27"/>
      <c r="E47" s="27"/>
      <c r="F47" s="28"/>
      <c r="G47" s="28"/>
      <c r="H47" s="29"/>
      <c r="I47" s="29"/>
      <c r="J47" s="28"/>
      <c r="K47" s="28"/>
      <c r="L47" s="29"/>
      <c r="M47" s="29"/>
    </row>
    <row r="48" spans="1:13" ht="20.25" customHeight="1" x14ac:dyDescent="0.2"/>
    <row r="49" spans="3:3" ht="15" x14ac:dyDescent="0.2">
      <c r="C49" s="30"/>
    </row>
    <row r="50" spans="3:3" ht="15" x14ac:dyDescent="0.2">
      <c r="C50" s="31"/>
    </row>
  </sheetData>
  <mergeCells count="5">
    <mergeCell ref="B6:E6"/>
    <mergeCell ref="F6:I6"/>
    <mergeCell ref="J6:M6"/>
    <mergeCell ref="A5:M5"/>
    <mergeCell ref="B1:J1"/>
  </mergeCells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2021-12-23T12:03:30Z</dcterms:modified>
</cp:coreProperties>
</file>